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https://irsgov.sharepoint.com/sites/d7g9k8e5h4/ITT/Methodology (SCSEMs and Nessus)/SCSEMS/Draft/(DRAFT) SCSEM Package 09-30-2023/Web/"/>
    </mc:Choice>
  </mc:AlternateContent>
  <xr:revisionPtr revIDLastSave="27" documentId="13_ncr:1_{D540F1FE-1DAB-4256-A765-6DAAFD874DDA}" xr6:coauthVersionLast="47" xr6:coauthVersionMax="47" xr10:uidLastSave="{2803E6AF-DADA-4A76-B89C-5061AA2684C1}"/>
  <bookViews>
    <workbookView xWindow="-120" yWindow="-120" windowWidth="29040" windowHeight="15840" tabRatio="709" xr2:uid="{00000000-000D-0000-FFFF-FFFF00000000}"/>
  </bookViews>
  <sheets>
    <sheet name="Dashboard" sheetId="1" r:id="rId1"/>
    <sheet name="Results" sheetId="8" r:id="rId2"/>
    <sheet name="Instructions" sheetId="9" r:id="rId3"/>
    <sheet name="General Test Cases" sheetId="4" r:id="rId4"/>
    <sheet name="NGINX Test Cases" sheetId="23" r:id="rId5"/>
    <sheet name="Change Log" sheetId="11" r:id="rId6"/>
    <sheet name="New Release Changes" sheetId="32" r:id="rId7"/>
    <sheet name="Issue Code Table" sheetId="12" r:id="rId8"/>
  </sheets>
  <definedNames>
    <definedName name="_xlnm._FilterDatabase" localSheetId="3" hidden="1">'General Test Cases'!$A$2:$N$21</definedName>
    <definedName name="_xlnm._FilterDatabase" localSheetId="7" hidden="1">'Issue Code Table'!$A$1:$D$459</definedName>
    <definedName name="_xlnm._FilterDatabase" localSheetId="6" hidden="1">'New Release Changes'!$A$2:$D$4</definedName>
    <definedName name="_xlnm._FilterDatabase" localSheetId="4" hidden="1">'NGINX Test Cases'!$A$2:$AA$37</definedName>
    <definedName name="_xlnm.Print_Area" localSheetId="5">'Change Log'!$A$1:$D$7</definedName>
    <definedName name="_xlnm.Print_Area" localSheetId="0">Dashboard!$A$1:$C$45</definedName>
    <definedName name="_xlnm.Print_Area" localSheetId="3">'General Test Cases'!$A$1:$K$20</definedName>
    <definedName name="_xlnm.Print_Area" localSheetId="2">Instructions!$A$1:$N$37</definedName>
    <definedName name="_xlnm.Print_Area" localSheetId="6">'New Release Changes'!$A$1:$D$3</definedName>
    <definedName name="_xlnm.Print_Area" localSheetId="4">'NGINX Test Cases'!$A$1:$L$37</definedName>
    <definedName name="_xlnm.Print_Area" localSheetId="1">Results!$A$1:$N$7</definedName>
    <definedName name="_xlnm.Print_Titles" localSheetId="3">'General Test Cases'!$2:$2</definedName>
    <definedName name="_xlnm.Print_Titles" localSheetId="4">'NGINX Test Cases'!$2:$2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2" i="8" l="1"/>
  <c r="D12" i="8"/>
  <c r="C12" i="8"/>
  <c r="B12" i="8"/>
  <c r="M12" i="8"/>
  <c r="O12" i="8"/>
  <c r="AA4" i="23" l="1"/>
  <c r="AA5" i="23"/>
  <c r="AA6" i="23"/>
  <c r="AA7" i="23"/>
  <c r="AA8" i="23"/>
  <c r="AA9" i="23"/>
  <c r="AA10" i="23"/>
  <c r="AA11" i="23"/>
  <c r="AA12" i="23"/>
  <c r="AA13" i="23"/>
  <c r="AA14" i="23"/>
  <c r="AA15" i="23"/>
  <c r="AA16" i="23"/>
  <c r="AA17" i="23"/>
  <c r="AA18" i="23"/>
  <c r="AA19" i="23"/>
  <c r="AA20" i="23"/>
  <c r="AA21" i="23"/>
  <c r="AA22" i="23"/>
  <c r="AA23" i="23"/>
  <c r="AA24" i="23"/>
  <c r="AA25" i="23"/>
  <c r="AA26" i="23"/>
  <c r="AA27" i="23"/>
  <c r="AA28" i="23"/>
  <c r="AA29" i="23"/>
  <c r="AA30" i="23"/>
  <c r="AA31" i="23"/>
  <c r="AA32" i="23"/>
  <c r="AA33" i="23"/>
  <c r="AA34" i="23"/>
  <c r="AA35" i="23"/>
  <c r="AA36" i="23"/>
  <c r="AA37" i="23"/>
  <c r="AA4" i="4" l="1"/>
  <c r="AA5" i="4"/>
  <c r="AA6" i="4"/>
  <c r="AA7" i="4"/>
  <c r="AA8" i="4"/>
  <c r="AA9" i="4"/>
  <c r="AA10" i="4"/>
  <c r="AA11" i="4"/>
  <c r="AA12" i="4"/>
  <c r="AA13" i="4"/>
  <c r="AA14" i="4"/>
  <c r="AA15" i="4"/>
  <c r="AA16" i="4"/>
  <c r="AA17" i="4"/>
  <c r="AA18" i="4"/>
  <c r="AA19" i="4"/>
  <c r="AA20" i="4"/>
  <c r="AA3" i="23"/>
  <c r="AA3" i="4"/>
  <c r="K16" i="8"/>
  <c r="K17" i="8"/>
  <c r="K20" i="8"/>
  <c r="K21" i="8"/>
  <c r="E16" i="8" l="1"/>
  <c r="F16" i="8"/>
  <c r="C16" i="8"/>
  <c r="D16" i="8"/>
  <c r="I16" i="8" s="1"/>
  <c r="J20" i="8"/>
  <c r="F17" i="8"/>
  <c r="E21" i="8"/>
  <c r="E22" i="8"/>
  <c r="C23" i="8"/>
  <c r="E18" i="8"/>
  <c r="F18" i="8"/>
  <c r="F24" i="8"/>
  <c r="F20" i="8"/>
  <c r="D19" i="8"/>
  <c r="I19" i="8" s="1"/>
  <c r="C18" i="8"/>
  <c r="N12" i="8"/>
  <c r="J16" i="8" s="1"/>
  <c r="F12" i="8"/>
  <c r="C21" i="8"/>
  <c r="E17" i="8"/>
  <c r="D23" i="8"/>
  <c r="I23" i="8" s="1"/>
  <c r="E20" i="8"/>
  <c r="F23" i="8"/>
  <c r="C17" i="8"/>
  <c r="F21" i="8"/>
  <c r="F19" i="8"/>
  <c r="D22" i="8"/>
  <c r="I22" i="8" s="1"/>
  <c r="C20" i="8"/>
  <c r="E23" i="8"/>
  <c r="E19" i="8"/>
  <c r="D18" i="8"/>
  <c r="I18" i="8" s="1"/>
  <c r="C19" i="8"/>
  <c r="F22" i="8"/>
  <c r="D17" i="8"/>
  <c r="I17" i="8" s="1"/>
  <c r="D21" i="8"/>
  <c r="I21" i="8" s="1"/>
  <c r="D20" i="8"/>
  <c r="I20" i="8" s="1"/>
  <c r="C22" i="8"/>
  <c r="H23" i="8" l="1"/>
  <c r="H17" i="8"/>
  <c r="H21" i="8"/>
  <c r="H20" i="8"/>
  <c r="H18" i="8"/>
  <c r="H19" i="8"/>
  <c r="H22" i="8"/>
  <c r="H16" i="8"/>
  <c r="D24" i="8" l="1"/>
  <c r="G12" i="8" s="1"/>
</calcChain>
</file>

<file path=xl/sharedStrings.xml><?xml version="1.0" encoding="utf-8"?>
<sst xmlns="http://schemas.openxmlformats.org/spreadsheetml/2006/main" count="2121" uniqueCount="1766">
  <si>
    <t>Internal Revenue Service</t>
  </si>
  <si>
    <t>Office of Safeguards</t>
  </si>
  <si>
    <t xml:space="preserve"> ▪ SCSEM Subject: NGINX Web Server</t>
  </si>
  <si>
    <t xml:space="preserve"> ▪ SCSEM Version: 1.0</t>
  </si>
  <si>
    <t xml:space="preserve"> ▪ SCSEM Release Date: September 30, 2023</t>
  </si>
  <si>
    <t>NOTICE:</t>
  </si>
  <si>
    <t>The IRS strongly recommends agencies test all Safeguard Computer Security Evaluation Matrix (SCSEM) settings in a development or test</t>
  </si>
  <si>
    <t>environment prior to deployment in production.   In some cases a security setting may impact a system's functionality and usability. Consequently,</t>
  </si>
  <si>
    <t>it is important to perform testing to determine the impact on system security, functionality, and usability. Ideally, the test system configuration</t>
  </si>
  <si>
    <t>should match the production system configuration.  Prior to making changes to the production system, agencies should back up all critical data</t>
  </si>
  <si>
    <t>files on the system and if possible, make a full backup of the system to ensure it can be restored to its pre-SCSEM state if necessary.</t>
  </si>
  <si>
    <t>General Testing Information</t>
  </si>
  <si>
    <t>Agency Name:</t>
  </si>
  <si>
    <t>Agency Code:</t>
  </si>
  <si>
    <t>Test Location:</t>
  </si>
  <si>
    <t>Test Date:</t>
  </si>
  <si>
    <t>Closing Date:</t>
  </si>
  <si>
    <t>Shared Agencies:</t>
  </si>
  <si>
    <t>Name of Tester:</t>
  </si>
  <si>
    <t>Device Name:</t>
  </si>
  <si>
    <t>OS/App Version:</t>
  </si>
  <si>
    <t>Network Location:</t>
  </si>
  <si>
    <t xml:space="preserve">Device Function: </t>
  </si>
  <si>
    <t>Agency Representatives and Contact Information</t>
  </si>
  <si>
    <t>Name:</t>
  </si>
  <si>
    <t>Org:</t>
  </si>
  <si>
    <t>Title:</t>
  </si>
  <si>
    <t>Phone:</t>
  </si>
  <si>
    <t>E-mail:</t>
  </si>
  <si>
    <t>This SCSEM was designed to comply with Section 508 of the Rehabilitation Act</t>
  </si>
  <si>
    <t>Please submit SCSEM feedback and suggestions to SafeguardReports@IRS.gov</t>
  </si>
  <si>
    <t>Obtain SCSEM updates online at http://www.irs.gov/uac/Safeguards-Program</t>
  </si>
  <si>
    <t>Internal</t>
  </si>
  <si>
    <t>External</t>
  </si>
  <si>
    <t>Stand-alone</t>
  </si>
  <si>
    <t>Testing Results</t>
  </si>
  <si>
    <t>INSTRUCTIONS:</t>
  </si>
  <si>
    <t>Sections below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</si>
  <si>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</si>
  <si>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</si>
  <si>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NGINX Test Cases + Manual (Test Cases)</t>
  </si>
  <si>
    <t xml:space="preserve">       </t>
  </si>
  <si>
    <t>Final Test Results</t>
  </si>
  <si>
    <t>Overall SCSEM Statistics</t>
  </si>
  <si>
    <t>Passed</t>
  </si>
  <si>
    <t>Failed</t>
  </si>
  <si>
    <t>Additional Information Requested</t>
  </si>
  <si>
    <t>N/A</t>
  </si>
  <si>
    <t>Total Number of Tests Performed</t>
  </si>
  <si>
    <t>Weighted Pass Rate</t>
  </si>
  <si>
    <t>All SCSEM Tests</t>
  </si>
  <si>
    <t>Complete</t>
  </si>
  <si>
    <t>Blank</t>
  </si>
  <si>
    <t>Available</t>
  </si>
  <si>
    <t>Totals</t>
  </si>
  <si>
    <t>Weighted Score</t>
  </si>
  <si>
    <t>Risk Rating</t>
  </si>
  <si>
    <t>Test Cases</t>
  </si>
  <si>
    <t>Pass</t>
  </si>
  <si>
    <t>Fail</t>
  </si>
  <si>
    <t>Weight</t>
  </si>
  <si>
    <t>Possible</t>
  </si>
  <si>
    <t>Actual</t>
  </si>
  <si>
    <t>Device Weighted Score:</t>
  </si>
  <si>
    <t>Instructions</t>
  </si>
  <si>
    <t>Introduction and Purpose:</t>
  </si>
  <si>
    <r>
      <t xml:space="preserve">This SCSEM is used by the IRS Office of Safeguards to evaluate compliance with IRS Publication 1075 for agencies that have implemented web 
server technology for a system that receives, stores, processes or transmits Federal Tax Information (FTI).  The tests covered in this SCSEM are 
designed to provide general guidance for the most common web server platforms leveraged by agencies (General Test Cases Tab) and specific 
guidance (IIS, Apache). </t>
    </r>
    <r>
      <rPr>
        <u/>
        <sz val="10"/>
        <color indexed="8"/>
        <rFont val="Arial"/>
        <family val="2"/>
      </rPr>
      <t xml:space="preserve">If Apache or IIS are in scope, please test with both tabs (General Test Cases and respective IIS/Apache Tab)
Apache should only be tested with this SCSEM when installed on Unix. If Apache is installed on Windows then to use the generic web server SCSEM. Any web servers that are not IIS or Apache are to use the Generic Web Server </t>
    </r>
    <r>
      <rPr>
        <b/>
        <u/>
        <sz val="10"/>
        <color indexed="8"/>
        <rFont val="Arial"/>
        <family val="2"/>
      </rPr>
      <t>SCSEM</t>
    </r>
    <r>
      <rPr>
        <u/>
        <sz val="10"/>
        <color indexed="8"/>
        <rFont val="Arial"/>
        <family val="2"/>
      </rPr>
      <t xml:space="preserve"> as well.
</t>
    </r>
    <r>
      <rPr>
        <sz val="10"/>
        <color indexed="8"/>
        <rFont val="Arial"/>
        <family val="2"/>
      </rPr>
      <t xml:space="preserve">
Agencies should use this SCSEM to prepare for an upcoming Safeguards review. It is also an effective tool for agency use as part of internal periodic security assessments or internal inspections to ensure continued compliance in the years when a Safeguards review is not scheduled.  The agency can also use the SCSEM to identify the types of policies and procedures required to ensure continued compliance with IRS Publication 1075.
This SCSEM was created for the IRS Office of Safeguards based on the following resources.
▪ IRS Publication 1075, Tax Information Security Guidelines for Federal, State and Local Agencies (Rev. 11-2021) 
▪ NIST SP 800-53 Rev. 5, Recommended Security Controls for Federal Information Systems and Organizations
▪ CIS NGINX Benchmark v2.0.0
</t>
    </r>
  </si>
  <si>
    <t>Test Cases Legend:</t>
  </si>
  <si>
    <t>▪ Test ID</t>
  </si>
  <si>
    <t xml:space="preserve">Pre-populated number to uniquely identify SCSEM test cases.  The ID format  includes the platform, platform version </t>
  </si>
  <si>
    <t>and a unique number (01-XX) and can therefore be easily identified after the test has been executed.</t>
  </si>
  <si>
    <t>▪ NIST ID</t>
  </si>
  <si>
    <t>Mapping of test case requirements to one or more NIST SP 800-53 control identifiers for reporting purposes.</t>
  </si>
  <si>
    <t>▪ NIST Control Name</t>
  </si>
  <si>
    <t>Full name which describes the NIST ID.</t>
  </si>
  <si>
    <t>▪ Test Method:</t>
  </si>
  <si>
    <t xml:space="preserve">The test case is executed by Interview, Examine or Test methods in accordance with the test methodology specified </t>
  </si>
  <si>
    <t xml:space="preserve">in NIST SP 800-53A.  In test plans where SCAP testing is available, Automated and Manual indicators are added to </t>
  </si>
  <si>
    <t>the Test method to indicate whether the test can be accomplished through the SCAP tool.</t>
  </si>
  <si>
    <t>▪ Platform</t>
  </si>
  <si>
    <t>If the SCSEM covers multiple platforms, this field will indicate applicability to all platforms or a specific platform.</t>
  </si>
  <si>
    <t>If the test applies only to a specific platform, other platforms should result in a test status of "N/A".</t>
  </si>
  <si>
    <t>▪ Test Objective</t>
  </si>
  <si>
    <t xml:space="preserve">Description of specifically what the test is designed to accomplish.  The objective should be a summary of the </t>
  </si>
  <si>
    <t>test case and expected results.</t>
  </si>
  <si>
    <t>▪ Test Procedures</t>
  </si>
  <si>
    <t xml:space="preserve">A detailed description of the step-by-step instructions to be followed by the tester.  The test procedures should be </t>
  </si>
  <si>
    <t>executed using the applicable NIST 800-53A test method (Interview, Examine, Test).</t>
  </si>
  <si>
    <t>▪ Expected Results</t>
  </si>
  <si>
    <t>Provides a description of the acceptable conditions allowed as a result of the test procedure execution.</t>
  </si>
  <si>
    <t>▪ Actual Results</t>
  </si>
  <si>
    <t>The tester shall provide appropriate detail describing the outcome of the test.  The tester is responsible for identifying</t>
  </si>
  <si>
    <t>Interviewees and Evidence to validate the results in this field or the separate Notes/Evidence field.</t>
  </si>
  <si>
    <t>▪ Status</t>
  </si>
  <si>
    <t xml:space="preserve">The tester indicates the status for the test results (Pass, Fail, Info, N/A).  "Pass" indicates that the expected results </t>
  </si>
  <si>
    <t>were met.  "Fail" indicates the expected results were not met.  "Info" is temporary and indicates that the test execution</t>
  </si>
  <si>
    <t xml:space="preserve">is not completed and additional information is required to determine a Pass/Fail status. "N/A" indicates that the </t>
  </si>
  <si>
    <t xml:space="preserve">test subject is not capable of implementing the expected results and doing so does not impact security.  The tester </t>
  </si>
  <si>
    <t>must determine the appropriateness of the "N/A" status.</t>
  </si>
  <si>
    <t>▪ Notes/Evidence</t>
  </si>
  <si>
    <t xml:space="preserve">As determined appropriate to the tester or as required by the test method, procedures or expected results, the tester </t>
  </si>
  <si>
    <t>may need to provide additional information pertaining to the test execution (Interviewee, Documentation, etc.)</t>
  </si>
  <si>
    <t>▪ Criticality</t>
  </si>
  <si>
    <t>The risk category has been pre-populated next to each control based on Safeguard’s definition of control criticality and to assist agencies in establishing priorities for corrective action.  The reviewer may recommend a change to the prioritization to the SRT Chief in order to accurately reflect the risk and the overall security posture based on environment specific testing.</t>
  </si>
  <si>
    <t>▪ Issue Codes</t>
  </si>
  <si>
    <t>A single issue code must be selected for each test case to calculate the weighted risk score.  The tester must perform this activity when executing each test.</t>
  </si>
  <si>
    <t>Test ID</t>
  </si>
  <si>
    <t>NIST ID</t>
  </si>
  <si>
    <t>NIST Control Name</t>
  </si>
  <si>
    <t>Test Method</t>
  </si>
  <si>
    <t>Platform</t>
  </si>
  <si>
    <t>Test Procedures</t>
  </si>
  <si>
    <t>Expected Results</t>
  </si>
  <si>
    <t>Actual Results</t>
  </si>
  <si>
    <t>Status</t>
  </si>
  <si>
    <t>Notes/Evidence</t>
  </si>
  <si>
    <t>Criticality</t>
  </si>
  <si>
    <t>Issue Code</t>
  </si>
  <si>
    <r>
      <t xml:space="preserve">Issue Code Mapping (Select </t>
    </r>
    <r>
      <rPr>
        <b/>
        <u/>
        <sz val="10"/>
        <rFont val="Arial"/>
        <family val="2"/>
      </rPr>
      <t>one</t>
    </r>
    <r>
      <rPr>
        <b/>
        <sz val="10"/>
        <rFont val="Arial"/>
        <family val="2"/>
      </rPr>
      <t xml:space="preserve"> to enter in column M)</t>
    </r>
  </si>
  <si>
    <t>Risk Rating (Do Not Edit)</t>
  </si>
  <si>
    <t>WEB-01</t>
  </si>
  <si>
    <t>SA-22</t>
  </si>
  <si>
    <t>Unsupported System Components</t>
  </si>
  <si>
    <t>Interview, Examine</t>
  </si>
  <si>
    <t>All</t>
  </si>
  <si>
    <t>The agency maintaining the web server ensures the web server operating system is supported.</t>
  </si>
  <si>
    <t>The reviewer should verify what versions of the web server software are running on the server by examining the server.
The reviewer will need to have the SA or the web administrator provide evidence that the vendor is still supporting the product. This can be done by visiting the vendor's web site, viewing a service agreement that the site has with the vendor, or observing recent patches provided by the vendor for the web server software. These are not the only ways that are acceptable to verify this, so the reviewer will have to make a determination if the site has provided sufficient evidence that the web server software is supported.</t>
  </si>
  <si>
    <t>Current version of the web server software is installed and the agency maintains appropriate service packs.</t>
  </si>
  <si>
    <t>Critical</t>
  </si>
  <si>
    <t>HSA7
HSA10
HSA11</t>
  </si>
  <si>
    <t>HSA7: The external facing system is no longer supported by the vendor
HSA10: The internally hosted software's major release is no longer supported by the vendor
HSA11: The internally hosted software's minor release is no longer supported by the vendor</t>
  </si>
  <si>
    <t>WEB-02</t>
  </si>
  <si>
    <t>SI-2</t>
  </si>
  <si>
    <t>Flaw Remediation</t>
  </si>
  <si>
    <t>Interview,
Examine</t>
  </si>
  <si>
    <t>Verify that the web servers operating system patch levels are up-to-date.</t>
  </si>
  <si>
    <t>Refer to the vendors support website and cross reference the latest security patch update with the systems current patch level.   Check to ensure that known vulnerabilities (i.e., Heartbleed) vulnerabilities have been remediated.  
Note: This test requires the tester to research the current vendor supplied patch level.</t>
  </si>
  <si>
    <t>The latest security patches are installed.</t>
  </si>
  <si>
    <t>Significant</t>
  </si>
  <si>
    <t>HSI2
HSI27</t>
  </si>
  <si>
    <t xml:space="preserve">HSI2: System patch level is insufficient
HSI27: Critical security patches have not been applied </t>
  </si>
  <si>
    <t>WEB-03</t>
  </si>
  <si>
    <t>AC-6</t>
  </si>
  <si>
    <t>Least Privilege</t>
  </si>
  <si>
    <t>Interview</t>
  </si>
  <si>
    <t xml:space="preserve">The key web service administrative and configuration tools must only be accessible by the web server staff. </t>
  </si>
  <si>
    <t>Interview the SA to determine what tool or control file is used to control the configuration of the web server. The tool or files need to be restricted to the web manager and assigned designees.
If the control of the web server is done via control files, the reviewer will need to verify who has update access to them. If tools are being used to configure the web server, the reviewer will need to determine who has access to execute the tools.</t>
  </si>
  <si>
    <t>Access is restricted to the web administration tool to only the web manager and the web manager's designees.</t>
  </si>
  <si>
    <t>HAC11</t>
  </si>
  <si>
    <t>HAC11: User access was not established with concept of least privilege</t>
  </si>
  <si>
    <t>WEB-04</t>
  </si>
  <si>
    <t>AC-8</t>
  </si>
  <si>
    <t>System Use Notification</t>
  </si>
  <si>
    <t xml:space="preserve">A warning screen is displayed at the logon screen.  </t>
  </si>
  <si>
    <t>Interview the SA and examine system configuration settings to ensure that access to content served by the web server provides the IRS Safeguards approved warning banner prior to logon.</t>
  </si>
  <si>
    <t xml:space="preserve">The warning banner is compliant with IRS guidelines and contains the following 4 elements:
-  the system contains US government information
-  users actions are monitored and audited
-  unauthorized use of the system is prohibited 
-  unauthorized use of the system is subject to criminal and civil penalties"
</t>
  </si>
  <si>
    <t>Limited</t>
  </si>
  <si>
    <t>HAC14
HAC38</t>
  </si>
  <si>
    <t>HAC14: Warning banner is insufficient
HAC38: Warning banner does not exist</t>
  </si>
  <si>
    <t>WEB-05</t>
  </si>
  <si>
    <t>CM-6</t>
  </si>
  <si>
    <t>Configuration Settings</t>
  </si>
  <si>
    <t>Compiler applications should not be present on a production server.</t>
  </si>
  <si>
    <t>Interview the SA and the Web Manager to determine if a compiler is present on the server.
WINDOWS - 
1. Using Windows Explorer, search the system for the existence of known compilers such as msc.exe, msvc.exe, Python.exe, javac.exe, Lcc-win32.exe, or equivalent. Look in all hard drives. 
UNIX - 
2. find / -name gcc –print
            find / -name jdk -print
            find / -name javac –print
The reviewer may use the command pkginfo –i to determine what applications may have been installed.
Any compilers required to be present on the systems need to be restricted to administrative users only.</t>
  </si>
  <si>
    <t>Compilers should not be found on the production web server. An exception is the Java Development Kit installed in conjunction with a WebSphere service or Java Server Page (JSP) applications.
Any compilers required to be present on the systems need to be restricted to administrative users only.  Required compilers must be documented and approved by Management.
See Additional Guidance for exceptions.</t>
  </si>
  <si>
    <t>HCM10</t>
  </si>
  <si>
    <t>HCM10: System has unneeded functionality installed</t>
  </si>
  <si>
    <t>WEB-06</t>
  </si>
  <si>
    <t>Examine</t>
  </si>
  <si>
    <t>.java and .jpp files are not allowed on the production web server.</t>
  </si>
  <si>
    <t>Search the web content directory and scripts directory for Java code other than .class, .jre, and .jvm. Executables such as java.exe, jre.exe, and jrew.exe are permitted; but .java and .jpp files are not allowed on the production web server.
UNIX:
-Search the web content directory and scripts directory for Java code file other than .class.
- Use: find / -name -.java or find / -name -.jpp
Windows:
- Search the web content directory and scripts directory for Java code files other than .class.
- Use: Start [Right Click] &gt;&gt; Search -.java with "look in local hard drives"; find -.jpp with "look in local hard drives".
- If Java code with a .java or .jpp extensions are found in the web content or scripts directories, this is a finding.</t>
  </si>
  <si>
    <t>Java software installed on the production web server is limited to class files and the JV M.</t>
  </si>
  <si>
    <t>HCM45</t>
  </si>
  <si>
    <t>HCM45: System configuration provides additional attack surface</t>
  </si>
  <si>
    <t>WEB-07</t>
  </si>
  <si>
    <t>Development and testing environments do not exist on the production server.</t>
  </si>
  <si>
    <t>Interview the System Administrator to find out if development web sites are being housed on production web servers. 
- Do you have development sites on your production web server?
- What is your process to get development web sites / content posted to the production server?
- Do you use under construction notices on production web pages?
The reviewer can also do a manual check or perform a navigation of the web site via a browser could be used to confirm the information provided from interviewing the web staff. Graphics or texts which proclaim Under Construction or Under Development are frequently used to mark folders or directories in that status.</t>
  </si>
  <si>
    <t>Web site pages that proclaim Under Construction or Under Development are clear indications that a production web server is being used for development.  These pages should not exist as well as any other development pages or scripts accessible on the web server.</t>
  </si>
  <si>
    <t>Moderate</t>
  </si>
  <si>
    <t>HCM47</t>
  </si>
  <si>
    <t>HCM47: System error messages display system configuration information</t>
  </si>
  <si>
    <t>WEB-08</t>
  </si>
  <si>
    <t>HTTP traffic uses Port 80 and HTTPS traffic uses Port 443.</t>
  </si>
  <si>
    <t>Interview the web site to determine if HTTP and HTTPs are used in accordance well known ports (e.g., 80 and 443) or those ports and services as registered and approved for use by  agency IT management.</t>
  </si>
  <si>
    <t>Web server  enforces the use of well-known ports for HTTP and HTTPS.</t>
  </si>
  <si>
    <t>HCM35</t>
  </si>
  <si>
    <t>HCM35: Services are not configured to use the default/standard ports</t>
  </si>
  <si>
    <t>WEB-09</t>
  </si>
  <si>
    <t>Internally facing web servers must be inaccessible from the public DMZ.  Internally facing servers must be protected from internal threats.</t>
  </si>
  <si>
    <t xml:space="preserve">Examine the network diagram and a visual check of the web server, that the private web server is located on a separate controlled access subnet and is not a part of the public DMZ that houses the public web servers. In addition, the private web server needs to be isolated via a controlled access mechanism from the local general population LAN.
What devices (i.e., router, switch, or firewall) lie between the web server and Internet connectivity?
Is the private web server on a separate subnet?
Is the private web server on a LAN with servers and workstations dedicated to functions not intended for public access?
</t>
  </si>
  <si>
    <t>The private web server  is isolated from the public DMZ and separate from the internal general population LAN. This separation must have access control in place to protect the web server from internal threats.
If the web server is not located inside the premise router, switch, or firewall and is not isolated via a controlled access mechanism from the general population LAN, this is a finding.</t>
  </si>
  <si>
    <t>HSC28
HSC5</t>
  </si>
  <si>
    <t>HSC28: The network is not properly segmented 
HSC5: No DMZ exists for the network</t>
  </si>
  <si>
    <t>WEB-10</t>
  </si>
  <si>
    <t>CM-7</t>
  </si>
  <si>
    <t>Least Functionality</t>
  </si>
  <si>
    <t>Unix</t>
  </si>
  <si>
    <t>Users should not be allowed to access the shell programs.</t>
  </si>
  <si>
    <t>For UNIX Systems Only.
Locate the configuration file for the web server that defines the viewers for the file types and verify that shells are not used to execute web scripts and shell escapes.
The web server should not be configured for /bin/csh, or any other shell as a viewer for documents.</t>
  </si>
  <si>
    <t>MIME types for csh or sh shell programs are disabled.</t>
  </si>
  <si>
    <t>WEB-11</t>
  </si>
  <si>
    <t xml:space="preserve">Symbolic links should be disabled.  </t>
  </si>
  <si>
    <t xml:space="preserve">This check applies only to UNIX servers. 
Locate the directories containing the web content ( i.e., /usr/local/apache/haddocks) by using:
ls –al. 
An entry, such as the following, would indicate the presence and use of symbolic links: 
lr-xr—r-- 4000 wwwusr wwwgrp2345Apr 15 data -&amp;gt; /usr/local/apache/htdocs 
An "l" as the first character indicates a symbolic link and a redirect to another file.
</t>
  </si>
  <si>
    <t xml:space="preserve">No files in the web document directories have symbolic links
</t>
  </si>
  <si>
    <t>HAC13</t>
  </si>
  <si>
    <t>HAC13: Operating system configuration files have incorrect permissions</t>
  </si>
  <si>
    <t>WEB-12</t>
  </si>
  <si>
    <t xml:space="preserve">The web server has only the minimum amount of applications and services installed.  Office suites, development tools, and graphical editors are examples of such programs that are unnecessary. </t>
  </si>
  <si>
    <t>Interview the administrator to determine if the web server is configured with unnecessary software. 
Windows:
Start &gt;&gt; Programs &gt;&gt; check for programs services such as:
Front Page (as evident by directories which begin _vti ), MS Access, MS Excel, MS Money, MS Word, Third-party text editors, Graphics editors
UNIX:
The command ps –ef | more can show what processes (applications) are active on the server. Likely programs may include Open Office, Star Office, Adobe tools, or graphics editors.</t>
  </si>
  <si>
    <t xml:space="preserve">Only web support software is installed on the web server.
If a database server is installed on the same platform as the web server, it must be on a separate drive or partition. </t>
  </si>
  <si>
    <t>HCM32</t>
  </si>
  <si>
    <t>HCM32: The device is inappropriately used to serve multiple functions</t>
  </si>
  <si>
    <t>WEB-13</t>
  </si>
  <si>
    <t>Access to a private web server by public search engine agents must be prevented.</t>
  </si>
  <si>
    <t>This requirement only applies to private web servers.
Interview the SA to determine what type of restriction from public search engines is in place. 
The use of one or more of the following restrictions will satisfy this requirement:
1. IP address restrictions
2. User IDs and passwords
3. Certificate authentication
4. Domain restrictions
5. Implementation of a robots.txt defense</t>
  </si>
  <si>
    <t>The internally facing web server employs the use of one or more of the following restrictions:
robots.txt file
DoD PKI authentication
User ID and Password
IP Address restrictions
Domain restrictions \
If robots.txt file used, In the document root directory, include a file named robots.txt that contains at least the following content to disallow any access from robots:
User-agent: -
Disallow: /</t>
  </si>
  <si>
    <t>WEB-14</t>
  </si>
  <si>
    <t>SC-17</t>
  </si>
  <si>
    <t>Public Key Infrastructure Certificates</t>
  </si>
  <si>
    <t>The web server is issued a valid certificate from a valid Certificate Authority (CA).</t>
  </si>
  <si>
    <t>Interview the SA and determine if the web server is assigned a valid certificate from a valid CA.
Navigate to the web site and validate the certificate authority.  Digital certificates are authenticated, issued, and managed by a trusted Certificate Authority (CA).</t>
  </si>
  <si>
    <t>The web server is issued a valid certificate from a valid CA.</t>
  </si>
  <si>
    <r>
      <rPr>
        <b/>
        <sz val="10"/>
        <rFont val="Arial"/>
        <family val="2"/>
      </rPr>
      <t>Note</t>
    </r>
    <r>
      <rPr>
        <sz val="10"/>
        <rFont val="Arial"/>
        <family val="2"/>
      </rPr>
      <t xml:space="preserve"> -  This is N/A for Apache Web Server  as this test case is included in the automated scans.   </t>
    </r>
  </si>
  <si>
    <t>HSC32</t>
  </si>
  <si>
    <t>HSC32: PKI certificates are not issued from an approved authority</t>
  </si>
  <si>
    <t>WEB-15</t>
  </si>
  <si>
    <t>SC-7</t>
  </si>
  <si>
    <t>Boundary Protection</t>
  </si>
  <si>
    <t>Segregate public web server resources from private resources located behind the DMZ in order to protect private assets.</t>
  </si>
  <si>
    <t>Interview the administrator to determine if the public web server has a two-way trusted relationship with any private asset located behind the DMZ. 
WINDOWS -
1. Start &gt; Run &gt; CMD, type 'net share' and Enter to show list of available shares. 
2. Open Control Panel. Check to see if file and printer or file-sharing is enabled under Network. 
3. On the web server content folder in Windows Explorer, right-click on Properties, select sharing. All entries must be disabled. 
UNIX - 
1. Use the command find /  name [filename] to find such files as hosts.equiv, .rhosts, or .netrc.  If these files exists and have content, which is in the form of 'hostname username', this is a finding.
2A. Use the command, find /etc –name hosts.lpd –print (if this does not work, use step 2B)
2B. If Step 2A did not work, Use the command /etc –name Systems -print.
2C. The Systems file should be in /etc/lp. After finding the configuration file, use the more command on it and look for the presence of a '+' character in the first position of a line.  For current versions of Solaris, this may not matter, but there is no harm in commenting the line out anyway.</t>
  </si>
  <si>
    <t>Public web servers to not have a trusted relationship with any system resource that is also not accessible to the public. Web content is not to be shared via Microsoft shares or NFS mounts.
Private web server resources (e.g., drives, folders, printers, etc.) will not be directly mapped to or shared with public web servers.</t>
  </si>
  <si>
    <t>HAC35
HSC28
HSC5</t>
  </si>
  <si>
    <t>HAC35: Inappropriate public access to FTI
HSC28: The network is not properly segmented 
HSC5: No DMZ exists for the network</t>
  </si>
  <si>
    <t>WEB-16</t>
  </si>
  <si>
    <t>SC-8</t>
  </si>
  <si>
    <t>Transmission Confidentiality and Integrity</t>
  </si>
  <si>
    <t xml:space="preserve">If users authenticate to the web server (internally or externally facing) to access FTI, TLS is required. </t>
  </si>
  <si>
    <t xml:space="preserve">This test applies to both internally and externally facing web servers.
Interview the SA to demonstrate how the web server encrypts web traffic to the web server. </t>
  </si>
  <si>
    <t>A web server must use TLS if it allows customers access to FTI records. The server must meet the following requirements:
- The web server protects the authenticity of for session layer communication protocols through the use of NIST 800-52 Rev 2 compliant protocols (e.g. TLS 1.3, or TLS 1.2 until deprecated - Jan 2024)
- prevents the use of the Secure Socket Layer (SSL) protocol on the server. (Verify that TLS is enabled and that SSL is disabled.)</t>
  </si>
  <si>
    <r>
      <rPr>
        <b/>
        <sz val="10"/>
        <rFont val="Arial"/>
        <family val="2"/>
      </rPr>
      <t>Note</t>
    </r>
    <r>
      <rPr>
        <sz val="10"/>
        <rFont val="Arial"/>
        <family val="2"/>
      </rPr>
      <t xml:space="preserve"> - As of 9/30/2021, TLS 1.2 does not have an announced end of life date and is still acceptable.  Refer to NIST 800-52 Rev 2 for further information.
This is N/A for IIS Web Servers as this test case is included in the automated scans.  </t>
    </r>
  </si>
  <si>
    <t>HSC42</t>
  </si>
  <si>
    <t>HSC42: Encryption capabilities do not meet the latest FIPS 140 requirements</t>
  </si>
  <si>
    <t>WEB-17</t>
  </si>
  <si>
    <t>SI-3</t>
  </si>
  <si>
    <t>Malicious Code Protection</t>
  </si>
  <si>
    <t>Windows</t>
  </si>
  <si>
    <t>Anti-virus software is active on the server with auto-protect enabled.</t>
  </si>
  <si>
    <t>Interview the SA and examine system configuration settings to ensure remote web authors should not be able to upload files to the Document Root directory structure without virus checking and checking for malicious or mobile code. 
Query the SA to determine if there is anti-virus software active on the server with auto-protect enabled, or if there is another process in place for the scanning of files being posted by remote authors. 
Symantec:
Use the Windows Registry Editor to navigate to the following key:
HKLM\Software\ INTEL\LANDesk\VirusProtect6\CurrentVersion\
Storages\Filesystem\RealTimeScan\OnOff
McAfee:
Use the Windows Registry Editor to navigate to the following key:
HKLM\Software\Network Associates\TVD\Shared Components\
On Access Scanner\McShield\Configuration\bStartDisabled</t>
  </si>
  <si>
    <t>Anti-virus software is installed on the system and set it to automatically scan new files that are introduced to the web server.
Symantec: The value OnOff is not 1.
McAfee:  If the value of bStartDisabled is not 0, this is not in auto mode.</t>
  </si>
  <si>
    <t>HSI12
HSI17</t>
  </si>
  <si>
    <t>HSI12: No antivirus is configured on the system
HSI17: Antivirus is not configured appropriately</t>
  </si>
  <si>
    <t>WEB-18</t>
  </si>
  <si>
    <t>Web users will not obtain directory browsing information or an error message that reveals the server type and version.</t>
  </si>
  <si>
    <t>Interview the SA to determine if the web server is configured to have all web sites point to a default web page. 
This goal can be met through various scenarios.  Examples include:
a. Ensuring all web content directories have at least the equivalent of an index.html file.
b. Enumeration techniques, such as URL parameter manipulation (virtual directories).</t>
  </si>
  <si>
    <t>Each readable web document directory will contain either default, home, index, or equivalent file.</t>
  </si>
  <si>
    <t>Do not edit below</t>
  </si>
  <si>
    <t>Info</t>
  </si>
  <si>
    <t>Test (Automated)</t>
  </si>
  <si>
    <t>Test (Manual)</t>
  </si>
  <si>
    <t>Criticality Ratings</t>
  </si>
  <si>
    <t>Section Title</t>
  </si>
  <si>
    <t>Description</t>
  </si>
  <si>
    <t>Finding Statement (Internal Use Only)</t>
  </si>
  <si>
    <r>
      <t xml:space="preserve">Issue Code Mapping (Select </t>
    </r>
    <r>
      <rPr>
        <b/>
        <u/>
        <sz val="10"/>
        <rFont val="Arial"/>
        <family val="2"/>
      </rPr>
      <t>one</t>
    </r>
    <r>
      <rPr>
        <b/>
        <sz val="10"/>
        <rFont val="Arial"/>
        <family val="2"/>
      </rPr>
      <t xml:space="preserve"> to enter in column N)</t>
    </r>
  </si>
  <si>
    <t>CIS Benchmark Section #</t>
  </si>
  <si>
    <t>Recommendation #</t>
  </si>
  <si>
    <t>Rationale Statement</t>
  </si>
  <si>
    <t>Remediation Procedure</t>
  </si>
  <si>
    <t>Remediation Statement (Internal Use Only)</t>
  </si>
  <si>
    <t>CAP Request Statement  (Internal Use Only)</t>
  </si>
  <si>
    <t>NGINX-01</t>
  </si>
  <si>
    <t>Install NGINX</t>
  </si>
  <si>
    <t>The CIS NGINX Benchmark recommends using the NGINX binary provided by your vendor for most situations.
As an alternative, packages from [nginx.org](https://nginx.org/) are available for a variety of platforms, including Linux and FreeBSD.</t>
  </si>
  <si>
    <t>To check if nginx is installed on your server, run the following command:
nginx -v
The command output should return the version of nginx that is installed on the server. If there is no output, nginx is not installed.</t>
  </si>
  <si>
    <t>NGINX is installed on the server.</t>
  </si>
  <si>
    <t>NGINX is not installed on the server.</t>
  </si>
  <si>
    <t>HSA7
HSA8
HSA9</t>
  </si>
  <si>
    <t>HSA7: The external facing system is no longer supported by the vendor
HSA8: The internally hosted operating system's major release is no longer supported by the vendor
HSA9: The internally hosted operating system's minor release is no longer supported by the vendor</t>
  </si>
  <si>
    <t>1.1</t>
  </si>
  <si>
    <t>1.1.1</t>
  </si>
  <si>
    <t>The main benefits of using NGINX packages from your vendor are:
- Ease of installation
- Dependency resolution
- Increased effectiveness of maintenance and security patches
- Q&amp;A procedures carried out by your vendor</t>
  </si>
  <si>
    <t>Configure and setup Nginx
sudo su
dnf update -y &amp;&amp; dnf install dnf-utils -y
cat &lt;&lt; EOF &gt; /etc/yum.repos.d/nginx.repo
[nginx-stable]
name=nginx stable repo
baseurl=http://nginx.org/packages/rhel/8/\$basearch/
gpgcheck=1
enabled=1
gpgkey=https://nginx.org/keys/nginx_signing.key
module_hotfixes=true
EOF
dnf install nginx -y</t>
  </si>
  <si>
    <t>Install NGINX. One method to accomplish the recommendation is to issue the following:
Configure and setup Nginx
sudo su
dnf update -y &amp;&amp; dnf install dnf-utils -y
cat &lt;&lt; EOF &gt; /etc/yum.repos.d/nginx.repo
[nginx-stable]
name=nginx stable repo
baseurl=http://nginx.org/packages/rhel/8/\$basearch/
gpgcheck=1
enabled=1
gpgkey=https://nginx.org/keys/nginx_signing.key
module_hotfixes=true
EOF
dnf install nginx -y</t>
  </si>
  <si>
    <t>To close this finding, please provide a screenshot showing NGINX is installed on the server with the agency's CAP.</t>
  </si>
  <si>
    <t>NGINX-02</t>
  </si>
  <si>
    <t>Configure package manager properly</t>
  </si>
  <si>
    <t>Systems need to have package manager repositories properly configured to ensure they receive the latest patches and updates.</t>
  </si>
  <si>
    <t xml:space="preserve">To verify package manager repositories are configured correctly, run the following commands:
Redhat:
dnf repolist -v nginx-stable
</t>
  </si>
  <si>
    <t>The package manager repositories are properly configured.</t>
  </si>
  <si>
    <t>The package manager repositories are not  properly configured.</t>
  </si>
  <si>
    <t>HSI2</t>
  </si>
  <si>
    <t>HSI2:  System patch level is insufficient</t>
  </si>
  <si>
    <t>1.2</t>
  </si>
  <si>
    <t>1.2.1</t>
  </si>
  <si>
    <t>If a system's package manager repositories are misconfigured, important patches may not be identified, or a rogue repository could introduce compromised software.</t>
  </si>
  <si>
    <t>Configure your package manager repositories according to your vendor.
As an alternative, package manager repositories from [nginx.org](https://nginx.org/) are available for a variety of Linux platforms.</t>
  </si>
  <si>
    <t>Configure package manager properly. One method to accomplish the recommendation is to issue the following:
Configure your package manager repositories according to your vendor.
As an alternative, package manager repositories from [nginx.org](https://nginx.org/) are available for a variety of Linux platforms.</t>
  </si>
  <si>
    <t>To close this finding, please provide a screenshot showing package manager repositories are properly configured with the agency's CAP.</t>
  </si>
  <si>
    <t>NGINX-03</t>
  </si>
  <si>
    <t>Install latest software package</t>
  </si>
  <si>
    <t>As new security vulnerabilities are discovered, the corresponding fixes are implemented by your NGINX software package provider. Installing the latest software version ensures these fixes are available on your system.</t>
  </si>
  <si>
    <t>To verify your NGINX package is up to date, run the following command:
Redhat:
dnf info nginx</t>
  </si>
  <si>
    <t>The latest software package is installed.</t>
  </si>
  <si>
    <t>The latest software package is not installed.</t>
  </si>
  <si>
    <t>1.2.2</t>
  </si>
  <si>
    <t>Up-to-date software provides the best possible protection against exploitation of security vulnerabilities, such as the execution of malicious code.</t>
  </si>
  <si>
    <t>To install the latest NGINX package, run the following command:
Redhat:
dnf update nginx -y</t>
  </si>
  <si>
    <t>Install latest software package. One method to accomplish the recommendation is to issue the command(s):
Redhat:
dnf update nginx -y</t>
  </si>
  <si>
    <t xml:space="preserve">To close this finding, please provide a screenshot of the NGINX version number with the agency's CAP. </t>
  </si>
  <si>
    <t>NGINX-04</t>
  </si>
  <si>
    <t>Disable autoindex module</t>
  </si>
  <si>
    <t>The autoindex module processes requests ending with the slash character. This feature enables directory listing, which could be useful in attacker reconnaissance, so it should be disabled.</t>
  </si>
  <si>
    <t>To determine if the autoindex module is disabled, search the NGINX configuration files (nginx.conf and any included configuration files) for autoindex directives:
egrep -i '^\s*autoindex\s+' /etc/nginx/nginx.conf
egrep -i '^\s*autoindex\s+' /etc/nginx/conf.d/* 
Ensure there are no `autoindex on` directives present.</t>
  </si>
  <si>
    <t>The autoindex module is disabled.</t>
  </si>
  <si>
    <t>The autoindex module is not disabled.</t>
  </si>
  <si>
    <t>HCM9</t>
  </si>
  <si>
    <t>HCM9: Systems are not deployed using the concept of least privilege</t>
  </si>
  <si>
    <t>2.1</t>
  </si>
  <si>
    <t>2.1.4</t>
  </si>
  <si>
    <t>Automated directory listings may reveal information helpful to an attacker, such as naming conventions and directory paths. Directory listings may also reveal files that were not intended to be revealed.</t>
  </si>
  <si>
    <t>Perform the following to disable the autoindex module:
Search the NGINX configuration files (nginx.conf and any included configuration files) to find autoindex directives.
egrep -i '^\s*autoindex\s+' /etc/nginx/nginx.conf
egrep -i '^\s*autoindex\s+' /etc/nginx/conf.d/*
Set the value for all autoindex directives to off, or remove those directives.</t>
  </si>
  <si>
    <t>Disable autoindex module. One method to accomplish the recommendation is to issue the following:
Perform the following to disable the autoindex module:
Search the NGINX configuration files (nginx.conf and any included configuration files) to find autoindex directives.
egrep -i '^\s*autoindex\s+' /etc/nginx/nginx.conf
egrep -i '^\s*autoindex\s+' /etc/nginx/conf.d/*
Set the value for all autoindex directives to off, or remove those directives.</t>
  </si>
  <si>
    <t xml:space="preserve">To close this finding, please provide a screenshot showing the autoindex module is disabled with the agency's CAP. </t>
  </si>
  <si>
    <t>NGINX-05</t>
  </si>
  <si>
    <t>Ensure that NGINX is run using a non-privileged, dedicated service account</t>
  </si>
  <si>
    <t>The nginx user directive designates which user account nginx worker processes run under. Ensuring a non-privileged, dedicated service account is used is a defense in depth measure to limit what an attacker who compromises the account can do.</t>
  </si>
  <si>
    <t>Run the following to verify nginx is being run by a dedicated non-privileged user account:
Step 1: Verify nginx is being run as a dedicated user:
grep -Pi -- '^\h*user\h+[^;\n\r]+\h*;.*$' /etc/nginx/nginx.conf
If a user directive similar to the below is not found, this is not a dedicated user. If a user is found similar to the output shown below, continue to step 2. If the user does not exist, a user will need to be added.
user nginx;
Step 2: Verify the nginx dedicated user is not privileged:
Run the below command, replacing nginx with any designated user you may have assigned:
sudo -l -U nginx
The output should look similar to the below if this user is not privileged:
User nginx is not allowed to run sudo
Step 3: Verify the nginx dedicated user is not part of any unexpected groups:
Run the below command, replacing nginx with any designated user you may have assigned:
groups nginx
The output should look similar to the below if this user is not part of any other groups than the primary group:
nginx : nginx</t>
  </si>
  <si>
    <t>NGINX is run using a non-privileged, dedicated service account.</t>
  </si>
  <si>
    <t>NGINX is not run using a non-privileged, dedicated service account.</t>
  </si>
  <si>
    <t>2.2</t>
  </si>
  <si>
    <t>2.2.1</t>
  </si>
  <si>
    <t>Running a web server under a non-privileged, dedicated service account helps mitigate the risk of lateral movement to other services or processes in the event the user account running the web services is compromised. The default user nobody is typically used for several processes, and if this is compromised, it could allow an attacker to have access to all processes running as that user.</t>
  </si>
  <si>
    <t>Add a system account for the nginx user with a home directory of /var/cache/nginx and a shell of /sbin/nologin so it does not have the ability to log in, then add the nginx user to be used by nginx:
useradd nginx -r -g nginx -d /var/cache/nginx -s /sbin/nologin
Then add the nginx user to /etc/nginx/nginx.conf by adding the user directive as shown below:
user nginx;</t>
  </si>
  <si>
    <t>Ensure that NGINX is run using a non-privileged, dedicated service account. One method to accomplish the recommendation is to issue the following:
Add a system account for the nginx user with a home directory of /var/cache/nginx and a shell of /sbin/nologin so it does not have the ability to log in, then add the nginx user to be used by nginx:
useradd nginx -r -g nginx -d /var/cache/nginx -s /sbin/nologin
Then add the nginx user to /etc/nginx/nginx.conf by adding the user directive as shown below:
user nginx;</t>
  </si>
  <si>
    <t xml:space="preserve">To close this finding, please provide a screenshot showing NGINX is run using a non-privileged, dedicated service account with the agency's CAP. </t>
  </si>
  <si>
    <t>NGINX-06</t>
  </si>
  <si>
    <t>AC-3</t>
  </si>
  <si>
    <t>Access Enforcement</t>
  </si>
  <si>
    <t>Lock NGINX service account</t>
  </si>
  <si>
    <t>The nginx user account should have a valid password, but the account should be locked.
NOTE: If a different account is used to run nginx, that account's name should be substituted for nginx in the audit and remediation procedures.</t>
  </si>
  <si>
    <t>Verify the nginx service account is locked by running this command:
passwd -S "$(awk '$1~/^\s*user\s*$/ {print $2}' /etc/nginx/nginx.conf | sed -r 's/;.*//g')"
The result should be similar to the following:
nginx LK 2022-09-06 -1 -1 -1 -1 (Password locked.)</t>
  </si>
  <si>
    <t>The NGINX service account is locked.</t>
  </si>
  <si>
    <t>The NGINX service account is not locked.</t>
  </si>
  <si>
    <t>HCM9:  Systems are not deployed using the concept of least privilege</t>
  </si>
  <si>
    <t>2.2.2</t>
  </si>
  <si>
    <t>As a defense-in-depth measure, the nginx user account should be locked to prevent logins and to prevent someone from switching users to nginx using the password. In general, there shouldn't be a need for anyone to have to su as nginx, and when there is a need, sudo should be used instead, which would not require the nginx account password.</t>
  </si>
  <si>
    <t>Use the passwd command to lock the nginx service account:
passwd -l "$(awk '$1~/^\s*user\s*$/ {print $2}' /etc/nginx/nginx.conf | sed -r 's/;.*//g')"</t>
  </si>
  <si>
    <t>Lock NGINX service account. One method to accomplish the recommendation is to issue the following:
Use the passwd command to lock the nginx service account:
passwd -l "$(awk '$1~/^\s*user\s*$/ {print $2}' /etc/nginx/nginx.conf | sed -r 's/;.*//g')"</t>
  </si>
  <si>
    <t xml:space="preserve">To close this finding, please provide a screenshot showing NGINX service account is locked with the agency's CAP. </t>
  </si>
  <si>
    <t>NGINX-07</t>
  </si>
  <si>
    <t>Ensure the NGINX service account has an invalid shell</t>
  </si>
  <si>
    <t>The nginx account should not have the ability to log in, so the /sbin/nologin shell should be set for the account.</t>
  </si>
  <si>
    <t>Run the following script to verify the nginx service account has an invalid shell:
#!/usr/bin/env bash
{
l_output="" l_output2="" l_out=""
if [ -f /etc/nginx/nginx.conf ]; then
l_user="$(awk '$1~/^\s*user\s*$/ {print $2}' /etc/nginx/nginx.conf | sed -r 's/;.*//g')"
l_valid_shells="^($( sed -rn '/^\//{s,/,\\\\/,g;p}' /etc/shells | paste -s -d '|' - ))$"
l_out="$(awk -v pat="$l_valid_shells" -v ngusr="$l_user" -F: '($(NF) ~ pat &amp;&amp; $1==ngusr) { $(NF-1) }' /etc/passwd)"
if [ -z "$l_out" ]; then
l_output=" - NGINX user account: \"$l_user\" has an invalid shell"
else
l_output2=" - NGINX user account: \"$l_user\" has a valid shell: \"$l_out\""
fi
else
l_output2=" - NGINX user account cannot be determined.\n - file: \"/etc/nginx/nginx.conf\" is missing"
fi
if [ -z "$l_output2" ]; then
echo -e "\n- Audit Result:\n ** PASS **\n$l_output\n"
else
echo -e "\n- Audit Result:\n ** FAIL **\n - Reason(s) for audit failure:\n$l_output2\n"
fi
}</t>
  </si>
  <si>
    <t>The NGINX service account has an invalid shell.</t>
  </si>
  <si>
    <t>The NGINX service account does not have an invalid shell.</t>
  </si>
  <si>
    <t>2.2.3</t>
  </si>
  <si>
    <t>The account used for nginx should only be used for the nginx service and does not need to have the ability to log in. This prevents an attacker who compromises the account to log in with it.</t>
  </si>
  <si>
    <t>Change the login shell for the nginx account to /sbin/nologin by using the following command:
usermod -s /sbin/nologin nginx</t>
  </si>
  <si>
    <t>Ensure the NGINX service account has an invalid shell. One method to accomplish the recommendation is to issue the following:
Change the login shell for the nginx account to /sbin/nologin by using the following command:
usermod -s /sbin/nologin nginx</t>
  </si>
  <si>
    <t xml:space="preserve">To close this finding, please provide a screenshot showing NGINX service account has an invalid shell with the agency's CAP. </t>
  </si>
  <si>
    <t>NGINX-08</t>
  </si>
  <si>
    <t>Ensure NGINX directories and files are owned by root</t>
  </si>
  <si>
    <t>The owner and group of the /etc/nginx directory and its files should be root.</t>
  </si>
  <si>
    <t>Run the following command to verify the ownership of the nginx configuration files:
stat /etc/nginx
The output should show the ownership and group as root, similar to the output below:
Access: (0755/drwxr-xr-x) Uid: ( 0/ root) Gid: ( 0/ root)</t>
  </si>
  <si>
    <t>The NGINX directories and files are owned by root.</t>
  </si>
  <si>
    <t>The NGINX directories and files are not owned by root.</t>
  </si>
  <si>
    <t>2.3</t>
  </si>
  <si>
    <t>2.3.1</t>
  </si>
  <si>
    <t>Setting ownership to only those users in the root group and the root user will reduce the likelihood of unauthorized modifications to the nginx configuration files.</t>
  </si>
  <si>
    <t>Run the following command to ensure ownership and group ownership is set to root:
chown -R root:root /etc/nginx</t>
  </si>
  <si>
    <t>Ensure NGINX directories and files are owned by root. One method to accomplish the recommendation is to issue the following:
Run the following command to ensure ownership and group ownership is set to root:
chown -R root:root /etc/nginx</t>
  </si>
  <si>
    <t xml:space="preserve">To close this finding, please provide a screenshot showing NGINX directories and files are owned by root with the agency's CAP. </t>
  </si>
  <si>
    <t>NGINX-09</t>
  </si>
  <si>
    <t>Restrict access to NGINX directories and files</t>
  </si>
  <si>
    <t>Permissions on the /etc/nginx directory should enforce the principle of least privilege.</t>
  </si>
  <si>
    <t>To verify the nginx directory has other write permissions revoked, look at the permissions by running the below command:
find /etc/nginx -type d -exec stat -Lc "%n %a" {} +
Verify The output directories are mode 755 or more restrictive:
Example
/etc/nginx 755
To verify the nginx configuration files have other read, write and execute permissions revoked, look at the permissions by running the below command:
find /etc/nginx -type f -exec stat -Lc "%n %a" {} +
Verify The output files are mode 660 or more restrictive:
Example:
/etc/nginx/nginx.conf 660</t>
  </si>
  <si>
    <t>Access to NGINX directories and files is restricted.</t>
  </si>
  <si>
    <t>Access to NGINX directories and files is not restricted.</t>
  </si>
  <si>
    <t>2.3.2</t>
  </si>
  <si>
    <t>This ensures that only users who need access to configuration files are able to view them, thus preventing unauthorized access. Other users will need to use sudo in order to access these files.</t>
  </si>
  <si>
    <t>Permissions are set with the ability to read as other by default on all configuration files: -rw-r--r--
Permissions are set with the ability to read and execute as other by default on all directories: drwxr-xr-x
To set permissions to least privilege on the nginx configuration files, issue these commands:
find /etc/nginx -type d -exec chmod go-w {} +
find /etc/nginx -type f -exec chmod ug-x,o-rwx {} +</t>
  </si>
  <si>
    <t>Restrict access to NGINX directories and files. One method to accomplish the recommendation is to issue the following:
Permissions are set with the ability to read as other by default on all configuration files: -rw-r--r--
Permissions are set with the ability to read and execute as other by default on all directories: drwxr-xr-x
To set permissions to least privilege on the nginx configuration files, issue these commands:
find /etc/nginx -type d -exec chmod go-w {} +
find /etc/nginx -type f -exec chmod ug-x,o-rwx {} +</t>
  </si>
  <si>
    <t xml:space="preserve">To close this finding, please provide a screenshot showing access to NGINX directories and files is restricted with the agency's CAP. </t>
  </si>
  <si>
    <t>NGINX-10</t>
  </si>
  <si>
    <t>Secure the NGINX process ID (PID) file</t>
  </si>
  <si>
    <t>The PID file stores the main process ID of the nginx process. This file should be protected from unauthorized modification.</t>
  </si>
  <si>
    <t>Run this command to verify the ownership and permissions of the nginx PID file:
stat -L -c "%U:%G" /var/run/nginx.pid &amp;&amp; stat -L -c "%a" /var/run/nginx.pid
The output should show that the PID file is owned by root and has the group root and that the permissions are 644 as shown below:
root:root
644</t>
  </si>
  <si>
    <t>The NGINX process ID (PID) file is secured.</t>
  </si>
  <si>
    <t>The NGINX process ID (PID) file is not secured.</t>
  </si>
  <si>
    <t>2.3.3</t>
  </si>
  <si>
    <t>The PID file should be owned by root and the group root. It should also be readable to everyone, but only writable by root (permissions 644). This will prevent unauthorized modification of the PID file, which could cause a denial of service.</t>
  </si>
  <si>
    <t>If the PID file is not owned by root, issue this command:
chown root:root /var/run/nginx.pid
If the PID file has permissions greater than 644, issue this command:
chmod u-x,go-wx /var/run/nginx.pid</t>
  </si>
  <si>
    <t>Secure the NGINX process ID (PID) file. One method to accomplish the recommendation is to issue the following:
If the PID file is not owned by root, issue this command:
chown root:root /var/run/nginx.pid
If the PID file has permissions greater than 644, issue this command:
chmod u-x,go-wx /var/run/nginx.pid</t>
  </si>
  <si>
    <t xml:space="preserve">To close this finding, please provide a screenshot showing NGINX process ID (PID) file is secured with the agency's CAP. </t>
  </si>
  <si>
    <t>NGINX-11</t>
  </si>
  <si>
    <t>Secure the core dump directory</t>
  </si>
  <si>
    <t>Core dumps are snapshots of memory. The `working directory` directive is used to specify the directory NGINX attempts to create core dumps in. Core dumps will be disabled if the directory is not writable by the NGINX user. It is recommended that the `working directory` directive be set to a directory that is owned by the root user and the group the NGINX process executes as, and is inaccessible to other users. Usually, production systems should not have this enabled.</t>
  </si>
  <si>
    <t>Run the following procedure to verify the core dump configuration is secured:
Step 1: Check to see if the working directory directive is configured:
grep working_directory /etc/nginx/nginx.conf
Step 2: If the working_directory directive is enabled, it needs to meet the following requirements:
1. It is not within the NGINX web document root.
2. It is owned by root and has a group ownership of the NGINX group.
3. It has no read-write-search access permission for other users (e.g. o=rwx).</t>
  </si>
  <si>
    <t>The core dump directory is secured.</t>
  </si>
  <si>
    <t>The core dump directory is not secured.</t>
  </si>
  <si>
    <t>2.3.4</t>
  </si>
  <si>
    <t>Core dumps may contain sensitive information that should not be accessible by other accounts on the system.</t>
  </si>
  <si>
    <t>Either remove the working_directory directive from the NGINX configuration files or ensure that the configured directory meets the following requirements:
1) It is not within the NGINX web document root.
2) It is owned by root and has a group ownership of the NGINX group:
chown root:nginx /var/log/nginx 
3) It has no read-write-search access permission for other users:
chmod o-rwx /var/log/nginx</t>
  </si>
  <si>
    <t>Secure the core dump directory. One method to accomplish the recommendation is to issue the following:
Either remove the working_directory directive from the NGINX configuration files or ensure that the configured directory meets the following requirements:
1) It is not within the NGINX web document root.
2) It is owned by root and has a group ownership of the NGINX group:
chown root:nginx /var/log/nginx 
3) It has no read-write-search access permission for other users:
chmod o-rwx /var/log/nginx</t>
  </si>
  <si>
    <t xml:space="preserve">To close this finding, please provide a screenshot showing core dump directory is secured with the agency's CAP. </t>
  </si>
  <si>
    <t>NGINX-12</t>
  </si>
  <si>
    <t>SA-8</t>
  </si>
  <si>
    <t>Security Engineering Principles</t>
  </si>
  <si>
    <t>Ensure NGINX only listens for network connections on authorized ports</t>
  </si>
  <si>
    <t>NGINX can be configured to listen on any port, but it should be configured to listen on authorized ports only.</t>
  </si>
  <si>
    <t>Use this command to audit all listening ports on the server:
grep -ir "listen[^;]*;" /etc/nginx
The ports being used should immediately follow the listen directive in the output. Ensure all ports that are actively listening and not commented out are authorized for use on the server. The output should look similar to this example:
/etc/nginx/nginx.conf.rpmsave: listen 80;
/etc/nginx/nginx.conf.rpmsave: listen 443 ssl http2;
/etc/nginx/conf.d/default.conf: listen 80;
Any files included in the `include` directive of the nginx configuration file or the nginx configuration file itself should be checked. 
To check which files are included in the nginx configuration file run the following command:
grep include /etc/nginx/nginx.conf
The output below shows that any file matching the pattern `/etc/nginx/conf.d/*.conf/` in the above audit check should be considered an auditable port.</t>
  </si>
  <si>
    <t>The NGINX only listens for network connections on authorized ports.</t>
  </si>
  <si>
    <t>The NGINX does not only listens for network connections on authorized ports.</t>
  </si>
  <si>
    <t>HSC36</t>
  </si>
  <si>
    <t>HSC36: System is configured to accept unwanted network connections</t>
  </si>
  <si>
    <t>2.4</t>
  </si>
  <si>
    <t>2.4.1</t>
  </si>
  <si>
    <t>Limiting the listening ports to only those that are authorized helps to ensure no unauthorized services are running through the use of NGINX.</t>
  </si>
  <si>
    <t>If any ports are listening that are not authorized, comment out or delete the associated configuration for that listener.</t>
  </si>
  <si>
    <t>Ensure NGINX only listens for network connections on authorized ports. One method to accomplish the recommendation is to issue the following:
If any ports are listening that are not authorized, comment out or delete the associated configuration for that listener.</t>
  </si>
  <si>
    <t xml:space="preserve">To close this finding, please provide a screenshot showing NGINX only listens for network connections on authorized ports with the agency's CAP. </t>
  </si>
  <si>
    <t>NGINX-13</t>
  </si>
  <si>
    <t>Reject requests for unknown host names</t>
  </si>
  <si>
    <t>Your host header should be part of a predefined allowlist of known good hosts, which enables blocking access to other hosts. You should treat the host header as another input to be validated, as it is defined by the user agent.</t>
  </si>
  <si>
    <t>Run the following comment to verify this is configured:
curl -k -v https://127.0.0.1 -H 'Host: invalid.host.com'
If you do not receive a 400 series response, this recommendation is not implemented.</t>
  </si>
  <si>
    <t>Requests for unknown host names are rejected.</t>
  </si>
  <si>
    <t>Requests for unknown host names are not rejected.</t>
  </si>
  <si>
    <t>2.4.2</t>
  </si>
  <si>
    <t>Allowlisting specific hosts and blocking access to all other hosts, you help to mitigate host header injection attacks against your server. Such attacks could be used by an attacker to redirect you to a rogue host and execute scripts or get you to input credentials.</t>
  </si>
  <si>
    <t>Ensure your first server block mirrors the below in your nginx configuration, either at /etc/nginx/nginx.conf or any included file within your nginx config:
server {
return 404;
}
Then investigate each server block to ensure the server_name directive is explicitly defined. Each server block should look similar to the below with the defined hostname of the associated server block in the server_name directive. For example, if your server is cisecurity.org, the configuration should look like the below example:
server {
listen 443;
server_name cisecurity.org;
}</t>
  </si>
  <si>
    <t>Reject requests for unknown host names. One method to accomplish the recommendation is to issue the following:
Ensure your first server block mirrors the below in your nginx configuration, either at /etc/nginx/nginx.conf or any included file within your nginx config:
server {
return 404;
}
Then investigate each server block to ensure the server_name directive is explicitly defined. Each server block should look similar to the below with the defined hostname of the associated server block in the server_name directive. For example, if your server is cisecurity.org, the configuration should look like the below example:
server {
listen 443;
server_name cisecurity.org;
}</t>
  </si>
  <si>
    <t xml:space="preserve">To close this finding, please provide a screenshot showing requests for unknown host names are rejected with the agency's CAP. </t>
  </si>
  <si>
    <t>NGINX-14</t>
  </si>
  <si>
    <t>Set keepalive_timeout is 10 seconds or less</t>
  </si>
  <si>
    <t>Persistent connections are leveraged by all modern browsers to facilitate greater web performance. The keep-alive timeout limits the time a persistent connection may remain open. Setting the keep-alive timeout allows this timeout to be controlled on the server side.</t>
  </si>
  <si>
    <t>To check the current setting for the keepalive_timeout directive, issue the below command. You should also manually check your nginx configuration for include statements that may be located outside the /etc/nginx directory. If none of these are present, the value is set at the default.
grep -ir keepalive_timeout /etc/nginx
The output of the command should contain something similar to the following:
keepalive_timeout 10;</t>
  </si>
  <si>
    <t>The keepalive_timeout is set to 10 seconds or less.</t>
  </si>
  <si>
    <t>The keepalive_timeout is not set to 10 seconds or less.</t>
  </si>
  <si>
    <t>2.4.3</t>
  </si>
  <si>
    <t>Setting a keep-alive timeout on the server side helps mitigate denial of service attacks that establish too many persistent connections, exhausting server resources.</t>
  </si>
  <si>
    <t>Find the HTTP or server block of your nginx configuration, and add the keepalive_timeout directive. Set it to 10 seconds or less, but not 0. This example command sets it to 10 seconds:
keepalive_timeout 10;</t>
  </si>
  <si>
    <t>Set keepalive_timeout is 10 seconds or less. One method to accomplish the recommendation is to issue the following:
Find the HTTP or server block of your nginx configuration, and add the keepalive_timeout directive. Set it to 10 seconds or less, but not 0. This example command sets it to 10 seconds:
keepalive_timeout 10;</t>
  </si>
  <si>
    <t xml:space="preserve">To close this finding, please provide a screenshot showing the keepalive_timeout is set to 10 seconds or less  with the agency's CAP. </t>
  </si>
  <si>
    <t>NGINX-15</t>
  </si>
  <si>
    <t>Set send_timeout is 10 seconds or less</t>
  </si>
  <si>
    <t>The send_timeout directive sets a timeout for transmitting a response to the client between two successive write operations.</t>
  </si>
  <si>
    <t>To check the current setting for the send_timeout directive, issue the below command. You should also manually check your nginx configuration for include statements that may be located outside the /etc/nginx directory. If none of these are present, the value is set at the default.
grep -ir send_timeout /etc/nginx
The output of the command should be similar to the following:
send_timeout 10;</t>
  </si>
  <si>
    <t>The send_timeout is set to 10 seconds or less.</t>
  </si>
  <si>
    <t>The send_timeout is not set to 10 seconds or less.</t>
  </si>
  <si>
    <t>2.4.4</t>
  </si>
  <si>
    <t>Setting the send_timeout directive on the server side helps mitigate slow HTTP denial of service attacks by ensuring write operations taking up large amounts of time are closed.</t>
  </si>
  <si>
    <t>Find the HTTP or server block of your nginx configuration, and add the send_timeout directive. Set it to 10 seconds or less, but not 0.
send_timeout 10;</t>
  </si>
  <si>
    <t>Set send_timeout is 10 seconds or less. One method to accomplish the recommendation is to issue the following:
Find the HTTP or server block of your nginx configuration, and add the send_timeout directive. Set it to 10 seconds or less, but not 0.
send_timeout 10;</t>
  </si>
  <si>
    <t xml:space="preserve">To close this finding, please provide a screenshot showing the send_timeout is set to 10 seconds or less  with the agency's CAP. </t>
  </si>
  <si>
    <t>NGINX-16</t>
  </si>
  <si>
    <t>Set server_tokens directive to off</t>
  </si>
  <si>
    <t>The `server_tokens` directive is responsible for displaying the NGINX version number and operating system version on error pages and in the `Server` HTTP response header field. This information should not be displayed.</t>
  </si>
  <si>
    <t>In the NGINX configuration file nginx.conf, verify the `server_tokens` directive is set to `off`. To do this, check the response headers for the server header by issuing this command:
curl -I 127.0.0.1 | grep -i server
The output should not contain the server header providing your server version, such as the below:
Server: nginx/1.22.0</t>
  </si>
  <si>
    <t>The server_tokens directive is set to off.</t>
  </si>
  <si>
    <t>The server_tokens directive is not set to off.</t>
  </si>
  <si>
    <t>2.5</t>
  </si>
  <si>
    <t>2.5.1</t>
  </si>
  <si>
    <t>Attackers can conduct reconnaissance on a website using these response headers, then target attacks for specific known vulnerabilities associated with the underlying technologies. Hiding the version will slow down and deter some potential attackers.</t>
  </si>
  <si>
    <t>To disable the server_tokens directive, set it to off inside of every server block in your nginx.conf or in the http block:
server {
server_tokens off;
}</t>
  </si>
  <si>
    <t>Set server_tokens directive to off. One method to accomplish the recommendation is to issue the following:
To disable the server_tokens directive, set it to off inside of every server block in your nginx.conf or in the http block:
server {
server_tokens off;
}</t>
  </si>
  <si>
    <t xml:space="preserve">To close this finding, please provide a screenshot showing the server_tokens directive is set to off with the agency's CAP. </t>
  </si>
  <si>
    <t>NGINX-17</t>
  </si>
  <si>
    <t>SA-3</t>
  </si>
  <si>
    <t>System Development Life Cycle</t>
  </si>
  <si>
    <t>Ensure default error and indexhtml pages do not reference NGINX</t>
  </si>
  <si>
    <t>The default error and index.html pages for NGINX reveal that the server is NGINX. These default pages should be removed or modified so they do not advertise the underlying infrastructure of the server.</t>
  </si>
  <si>
    <t>Locate the error page and index directives in the location block of your server configuration. The default index and error pages in nginx are located at /usr/share/nginx/html/. Open these files and verify there are no references to NGINX.
Issue the following commands to check the default pages and verify no results are returned:
grep -i nginx /usr/share/nginx/html/index.html
grep -i nginx /usr/share/nginx/html/50x.html</t>
  </si>
  <si>
    <t>The default error and index.html pages do not reference NGINX.</t>
  </si>
  <si>
    <t>The default error and index.html pages do  reference NGINX.</t>
  </si>
  <si>
    <t>2.5.2</t>
  </si>
  <si>
    <t>By gathering information about the server, attackers can target attacks against its known vulnerabilities. Removing pages that disclose the server runs NGINX helps reduce targeted attacks on the server.</t>
  </si>
  <si>
    <t>Edit /usr/share/nginx/html/index.html and usr/share/nginx/html/50x.html and remove any lines that reference NGINX.</t>
  </si>
  <si>
    <t>Ensure default error and index.html pages do not reference NGINX. One method to accomplish the recommendation is to issue the following:
Edit /usr/share/nginx/html/index.html and usr/share/nginx/html/50x.html and remove any lines that reference NGINX.</t>
  </si>
  <si>
    <t xml:space="preserve">To close this finding, please provide a screenshot showing the default error and index.html pages do not reference NGINX with the agency's CAP. </t>
  </si>
  <si>
    <t>NGINX-18</t>
  </si>
  <si>
    <t>AU-3</t>
  </si>
  <si>
    <t>Content of Audit Records</t>
  </si>
  <si>
    <t>Enable detailed logging</t>
  </si>
  <si>
    <t>System logging should be configured to meet your organizational security and privacy policies. Enabling detailed logging to include information about events, event sources, timestamps, and users may assist in incident response activities.
NOTE: Aim to keep sensitive information out of logs. For example, keep sensitive information out of query strings and URIs to avoid this.</t>
  </si>
  <si>
    <t>Verify your log format meets your organizational security and privacy policies. All necessary logging variables should contain descriptive definitions at /etc/nginx/nginx.conf. 
Edit the log format directive in /etc/nginx/nginx.conf so it logs everything needed to meet your organizational policies. 
The final format should resemble something like the below example:
log_format main 'Event Source Information - Server Name: "$server_name" Server Protocol: "$server_protocol" Hostname: "$hostname" Host: "$host" '
'Date and Timestamp Information - Local Time: "$time_local" ISO8601 Time: "$time_iso8601" '
'Username Information - Basic Authentication User: "$remote_user" '
'Source Address Information - Source Address:Port: "$remote_addr:$remote_port" '
'Destination Address Information - Designation Address:Port "$server_addr:$server_port " '
'Request Information - Request: "$request" HTTP Response Status: "$status" Referrer: "$http_referer" Content Type: "$content_type" Body Bytes Sent: "$body_bytes_sent" User Agent: "$http_user_agent" ';
The following variables may be considered as useful examples to include in your log_format with descriptive logging. You should consult the NGINX documentation and your organizational policy to ensure you are logging sufficient information and removing sensitive information where needed. The NGINX documentation on supported log variables may be found here: http://nginx.org/en/docs/varindex.html 
Please review the NGINX documentation for log variables to include in your logs in alignment with your use case and logging policy. 
Below are some relevant log variables to help focus your review:
Event Source Variables: The event source is the name of the software that logs the event. It may frequently be the name of the application or application component that receives the request.
$server_name - Logs the name of the server which accepted a request
$server_protocol - Logs the request protocol, usually “HTTP/1.0”, “HTTP/1.1”, or “HTTP/2.0”
$hostname - Logs the hostname
$host - Logs the host name from the request line, or host name from the “Host” request header field, or the server name matching a request in that order of precedence. 
Date &amp; Timestamp Variables: The date and timestamp of the HTTP request used for forensic investigations.
$time_local - Logs the local time in the Common Log Format. 
$time_iso8601 - Logs the local time in the ISO 8601 standard format.
Username Variables: 
$remote_user - Logs the user name supplied with basic authentication if basic authentication is used by NGINX. Nothing will be logged if the request is not part of an application using basic authentication with NGINX. 
Source Address Variables: Identify the source of the HTTP request
$remote_addr - Logs the client IP address of the HTTP request
$remote_port - Logs the client port used in the HTTP requests
Destination Address Variables: Identify the destination of the HTTP request.
$server_addr - Logs an address of the server which accepted a request
$server_port - Logs the port of the server which accepted a request
Other useful elements that could assist in a forensic investigation:
$request - Logs an address of the server which accepted a request, which may be useful in forensic investigations
$status - Logs the response status code of the HTTP request, which may be useful in forensic investigations
$http_referer - Logs the response status code of the HTTP request, which may be useful in forensic investigations
$http_user_agent - Logs the user agent of the client behind the request, which may be useful in forensic investigations
$pid - Logs the process ID of the worker process of NGINX.</t>
  </si>
  <si>
    <t>Detailed logging is enabled.</t>
  </si>
  <si>
    <t>Detailed logging is not enabled.</t>
  </si>
  <si>
    <t>HAU17</t>
  </si>
  <si>
    <t>HAU17: Audit logs do not capture sufficient auditable events</t>
  </si>
  <si>
    <t>3</t>
  </si>
  <si>
    <t>3.1</t>
  </si>
  <si>
    <t>Performing detailed logging ensures that incident responders, auditors, and others are able to clearly view the activity that has occurred on your server. CIS control 8.5: “Collect Detailed Audit Logs” recommends that you configure detailed audit logging for enterprise assets containing sensitive data. It further recommends you include event source, date, username, timestamp, source addresses, destination addresses, and other useful elements that could assist in a forensic investigation.</t>
  </si>
  <si>
    <t>Edit the log format directive in /etc/nginx/nginx.conf so it logs everything needed to meet your organizational policies.</t>
  </si>
  <si>
    <t>Enable detailed logging. One method to accomplish the recommendation is to issue the following:
Edit the log format directive in /etc/nginx/nginx.conf so it logs everything needed to meet your organizational policies.</t>
  </si>
  <si>
    <t xml:space="preserve">To close this finding, please provide a screenshot showing detailed logging is enabled with the agency's CAP. </t>
  </si>
  <si>
    <t>NGINX-19</t>
  </si>
  <si>
    <t>Enable access logging</t>
  </si>
  <si>
    <t>The access_log directive should be on for every core site. It is enabled by default.</t>
  </si>
  <si>
    <t>Run the following to verify access logging is enabled:
grep -ir access_log /etc/nginx 
The output should show an access log configured and not disabled.
If the output is similar to the below, the nginx configuration file should be manually inspected to ensure you are logging access to all core sites and proxies.
access_log off;</t>
  </si>
  <si>
    <t>Access logging is enabled.</t>
  </si>
  <si>
    <t>Access logging is not enabled.</t>
  </si>
  <si>
    <t>3.2</t>
  </si>
  <si>
    <t>Access logging allows incident responders and auditors to investigate access to a system in the event of an incident.</t>
  </si>
  <si>
    <t>Ensure the access_log directive is configured for every core site your organization requires logging for.
This should look similar to the below configuration snippet. You may use different log file locations based on your needs.
access_log /var/log/nginx/host.access.log main;</t>
  </si>
  <si>
    <t>Enable access logging. One method to accomplish the recommendation is to issue the following:
Ensure the access_log directive is configured for every core site your organization requires logging for.
This should look similar to the below configuration snippet. You may use different log file locations based on your needs.
access_log /var/log/nginx/host.access.log main;</t>
  </si>
  <si>
    <t xml:space="preserve">To close this finding, please provide a screenshot showing access logging is enabled with the agency's CAP. </t>
  </si>
  <si>
    <t>NGINX-20</t>
  </si>
  <si>
    <t>AU-12</t>
  </si>
  <si>
    <t>Audit Reduction and Report Generation</t>
  </si>
  <si>
    <t>Enable error logging and set to the info logging level</t>
  </si>
  <si>
    <t>All errors for applications should be logged.</t>
  </si>
  <si>
    <t>Run the following to verify the error logging configuration in /etc/nginx/nginx.conf:
grep error_log /etc/nginx/nginx.conf
If there is no output, the output is commented out, or the logging level is set to anything other than info, this recommendation is not implemented.</t>
  </si>
  <si>
    <t>The error logging is enabled and set to the info logging level.</t>
  </si>
  <si>
    <t>The error logging is not enabled and set to the info logging level.</t>
  </si>
  <si>
    <t>3.3</t>
  </si>
  <si>
    <t>Error logging can be useful in identifying an attacker attempting to exploit a system and recreating an attacker's steps. Error logging also helps with identifying possible issues with an application.</t>
  </si>
  <si>
    <t>Edit /etc/nginx/nginx.conf so the error_log directive is present and not commented out. The error_log should be configured to the logging location of your choice. The configuration should look similar to the below:
error_log /var/log/nginx/error_log.log info;</t>
  </si>
  <si>
    <t>Enable error logging and set to the info logging level. One method to accomplish the recommendation is to issue the following:
Edit /etc/nginx/nginx.conf so the error_log directive is present and not commented out. The error_log should be configured to the logging location of your choice. The configuration should look similar to the below:
error_log /var/log/nginx/error_log.log info;</t>
  </si>
  <si>
    <t>NGINX-21</t>
  </si>
  <si>
    <t>AU-4</t>
  </si>
  <si>
    <t>Audit Generation</t>
  </si>
  <si>
    <t>Rotate log files</t>
  </si>
  <si>
    <t>Log rotation ensures log files do not consume excessive disk space, potentially causing a denial of service.</t>
  </si>
  <si>
    <t>Run the below commands to verify the log rotation configuration. They should show that log compression occurs weekly and log rotation occurs every 13 weeks.
cat /etc/logrotate.d/nginx | grep weekly
cat /etc/logrotate.d/nginx | grep rotate</t>
  </si>
  <si>
    <t>Log files are rotated.</t>
  </si>
  <si>
    <t>Log files are not rotated.</t>
  </si>
  <si>
    <t>HAU10</t>
  </si>
  <si>
    <t>HAU10: Audit logs are not properly protected</t>
  </si>
  <si>
    <t>3.4</t>
  </si>
  <si>
    <t>Log files are important to track activity that occurs on your server, but they take up significant amounts of space. Log rotation should be configured in order to ensure the logs do not consume so much disk space that logging becomes unavailable.</t>
  </si>
  <si>
    <t>Follow the below procedure to change the default configuration to the recommended log rotation configuration. You may need to manually edit or change the below command if the configuration is not the default.
To change log compression from daily to weekly:
sed -i "s/daily/weekly/" /etc/logrotate.d/nginx
To change log rotation from every year to every 13 weeks:
sed -i "s/rotate 52/rotate 13/" /etc/logrotate.d/nginx</t>
  </si>
  <si>
    <t>Rotate log files. One method to accomplish the recommendation is to issue the following:
Follow the below procedure to change the default configuration to the recommended log rotation configuration. You may need to manually edit or change the below command if the configuration is not the default.
To change log compression from daily to weekly:
sed -i "s/daily/weekly/" /etc/logrotate.d/nginx
To change log rotation from every year to every 13 weeks:
sed -i "s/rotate 52/rotate 13/" /etc/logrotate.d/nginx</t>
  </si>
  <si>
    <t>NGINX-22</t>
  </si>
  <si>
    <t>Redirect HTTP to HTTPS</t>
  </si>
  <si>
    <t>Browsers and clients establish encrypted connections with servers by leveraging HTTPS. Requests leveraging HTTP are unencrypted. Unencrypted requests should be redirected so they are encrypted. Any listening HTTP port on your web server should redirect to a server profile that uses encryption. The default HTTP (unencrypted) port is 80.</t>
  </si>
  <si>
    <t>To verify your server listening configuration, check your web server or proxy configuration file. The default web server configuration file is /etc/nginx/conf.d/default.conf, and the default proxy configuration file is /etc/nginx/nginx.conf. The configuration file should return a statement redirecting to HTTPS. This should be similar to the code below, where cisecurity.org is used as an example.
server {
listen 80;
server_name cisecurity.org;
return 301 https://$host$request_uri;
}</t>
  </si>
  <si>
    <t>HTTP is redirected to HTTPS.</t>
  </si>
  <si>
    <t>HTTP is not redirected to HTTPS.</t>
  </si>
  <si>
    <t>4.1</t>
  </si>
  <si>
    <t>4.1.1</t>
  </si>
  <si>
    <t>Redirecting user agent traffic to HTTPS helps to ensure all user traffic is encrypted. Modern browsers alert users that your website is insecure when HTTPS is not used. This can decrease user trust in your website and ultimately result in decreased use of your web services. Redirection from HTTP to HTTPS couples security with usability; users are able to access your website even if they lack the security awareness to use HTTPS over HTTP when requesting your website.</t>
  </si>
  <si>
    <t xml:space="preserve">Edit your web server or proxy configuration file to redirect all unencrypted listening ports, such as port 80, using a redirection through the return directive (cisecurity.org is used as an example server name).
server {
listen 80;
server_name cisecurity.org;
return 301 https://$host$request_uri;
}
</t>
  </si>
  <si>
    <t>Redirect HTTP to HTTPS. One method to accomplish the recommendation is to issue the following:
Edit your web server or proxy configuration file to redirect all unencrypted listening ports, such as port 80, using a redirection through the return directive (cisecurity.org is used as an example server name).
server {
listen 80;
server_name cisecurity.org;
return 301 https://$host$request_uri;
}</t>
  </si>
  <si>
    <t xml:space="preserve">To close this finding, please provide a screenshot showing HTTP is redirected to HTTPS with the agency's CAP. </t>
  </si>
  <si>
    <t>NGINX-23</t>
  </si>
  <si>
    <t>Install trusted certificate and trust chain</t>
  </si>
  <si>
    <t>Certificates and their trust chains are needed to establish the identity of a web server as legitimate and trusted. Certificate authorities validate a web server's identity and that you are the owner of that web server domain name.</t>
  </si>
  <si>
    <t>Run this command to find the file location of your certificate: 
grep -ir ssl_certificate /etc/nginx/
The output of your command should look similar to the below output. If there is no output, you do not have a certificate installed.
Web Server:
/etc/nginx/nginx.conf: ssl_certificate /etc/nginx/cert.pem;
/etc/nginx/nginx.conf: ssl_certificate_key /etc/nginx/nginx.key;
Open the file to the right of the ssl_certificate directive using the following command:
cat /etc/nginx/cert.pem
The output of your command should look similar to the below. It should include the full certificate chain.
-----BEGIN CERTIFICATE-----
Insert Your Web Server Certificate
-----END CERTIFICATE-----
-----BEGIN CERTIFICATE-----
Insert Your Certificate Authority Intermediate Certificate
-----END CERTIFICATE-----
-----BEGIN CERTIFICATE-----
Insert Your Certificate Authority Root Certificate
-----END CERTIFICATE-----</t>
  </si>
  <si>
    <t>A trusted certificate and trust chain is installed.</t>
  </si>
  <si>
    <t>A trusted certificate and trust chain is not  installed.</t>
  </si>
  <si>
    <t>4.1.2</t>
  </si>
  <si>
    <t>Without a certificate and full trust chain installed on your web server, modern browsers will flag your web server as untrusted.</t>
  </si>
  <si>
    <t xml:space="preserve">Use the following procedure to install a certificate and its signing certificate chain onto your web server, load balancer, or proxy.
Step 1: Create the server's private key and a certificate signing request.
The following command will create your certificate's private key with 2048-bit key strength. Optionally, this parameter may be changed to 4096 for greater security. It will also output your certificate signing request to the nginx.csr file in your present working directory.
openssl req -new -newkey rsa:2048 -keyout nginx.key -out nginx.csr
Enter the below information about your private key:
Country Name (2 letter code) [XX]: Your Country
State or Province Name (full name) []: Your State
Locality Name (eg, city) [Default City]: Your City
Organization Name (eg, company) [Default Company Ltd]: Your City
Organizational Unit Name (eg, section) []: Your Organizational Unit
Common Name (eg, your name or your server's hostname) []: Your server's DNS name
Email Address []: Your email address
Step 2:Obtain a signed certificate from your certificate authority.
 Provide your chosen certificate authority with your certificate signing request. Follow your certificate authority's signing procedures in order to obtain a certificate and the certificate's trust chain. A full trust chain is typically delivered in .pem format.
Step 3: Install certificate and signing certificate chain on your web server.
Place the .pem file from your certificate authority into the directory of your choice. Locate your created key file from the command you used to generate your certificate signing request. Open your website configuration file and edit your encrypted listener to leverage the ssl_certificate and ssl_certificate_key directives for a web server as shown below. You should also inspect include files inside your nginx.conf. This should be part of the server block.
server {
listen 443 ssl http2;
listen [::]:443 ssl http2;
ssl_certificate /etc/nginx/cert.crt;
ssl_certificate_key /etc/nginx/nginx.key;
}
After editing this file, you must recycle nginx services for these changes to take effect. This can be done with the following command:
sudo systemctl restart nginx
</t>
  </si>
  <si>
    <t xml:space="preserve">Install trusted certificate and trust chain. One method to accomplish the recommendation is to issue the following:
Use the following procedure to install a certificate and its signing certificate chain onto your web server, load balancer, or proxy.
Step 1: Create the server's private key and a certificate signing request.
The following command will create your certificate's private key with 2048-bit key strength. Optionally, this parameter may be changed to 4096 for greater security. It will also output your certificate signing request to the nginx.csr file in your present working directory.
openssl req -new -new key rsa:2048 -keyout nginx.key -out nginx.csr
Enter the below information about your private key:
Country Name (2 letter code) [XX]: Your Country
State or Province Name (full name) []: Your State
Locality Name (e.g., city) [Default City]: Your City
Organization Name (e.g., company) [Default Company Ltd]: Your City
Organizational Unit Name (e.g., section) []: Your Organizational Unit
Common Name (e.g., your name or your server's hostname) []: Your server's DNS name
Email Address []: Your email address
Step 2:Obtain a signed certificate from your certificate authority.
 Provide your chosen certificate authority with your certificate signing request. Follow your certificate authority's signing procedures in order to obtain a certificate and the certificate's trust chain. A full trust chain is typically delivered in .pem format.
Step 3: Install certificate and signing certificate chain on your web server.
Place the .pem file from your certificate authority into the directory of your choice. Locate your created key file from the command you used to generate your certificate signing request. Open your website configuration file and edit your encrypted listener to leverage the ssl_certificate and ssl_certificate_key directives for a web server as shown below. You should also inspect include files inside your nginx.conf. This should be part of the server block.
server {
listen 443 ssl http2;
listen [::]:443 ssl http2;
ssl_certificate /etc/nginx/cert.crt;
ssl_certificate_key /etc/nginx/nginx.key;
}
After editing this file, you must recycle nginx services for these changes to take effect. This can be done with the following command:
sudo systemctl restart nginx
</t>
  </si>
  <si>
    <t xml:space="preserve">To close this finding, please provide a screenshot showing a trusted certificate and trust chain is installed with the agency's CAP. </t>
  </si>
  <si>
    <t>NGINX-24</t>
  </si>
  <si>
    <t xml:space="preserve">Restrict private key permissions </t>
  </si>
  <si>
    <t>The server's private key should be protected from unauthorized access by limiting access based on the principle of least privilege.</t>
  </si>
  <si>
    <t>Verify the permissions on the key file are 400. This can be found by running the following command. You should replace /etc/nginx/nginx.key with the location of your key file.
find /etc/nginx/ -name '*.key' -exec stat -Lc "%n %a" {} +
The output should show mode 400 or more restrictive
Example:
/etc/nginx/nginx.key 400</t>
  </si>
  <si>
    <t>The private key permissions are restricted.</t>
  </si>
  <si>
    <t>The private key permissions are not restricted.</t>
  </si>
  <si>
    <t>4.1.3</t>
  </si>
  <si>
    <t>A server's private key file should be restricted to 400 permissions. This ensures only the owner of the private key file can access it. This is the minimum necessary permissions for the server to operate. If the private key file is not protected, an unauthorized user with access to the server may be able to find the private key file and use it to decrypt traffic sent to your server.</t>
  </si>
  <si>
    <t>Run the following command to remove excessive permissions on key files in the /etc/nginx/ directory.
Note: The directory /etc/nginx/ should be replaced with the location of your key file.
find /etc/nginx/ -name '*.key' -exec chmod u-wx,go-rwx {} +</t>
  </si>
  <si>
    <t>Restrict private key permissions. One method to accomplish the recommendation is to issue the following:</t>
  </si>
  <si>
    <t xml:space="preserve">To close this finding, please provide a screenshot showing a private key permission are restricted with the agency's CAP. </t>
  </si>
  <si>
    <t>NGINX-25</t>
  </si>
  <si>
    <t>Ensure only modern TLS protocols are used</t>
  </si>
  <si>
    <t>Only modern TLS protocols should be enabled in NGINX for all client connections and upstream connections. Removing legacy TLS and SSL protocols (SSL 3.0, TLS 1.0 and 1.1), and enabling emerging and stable TLS protocols (TLS 1.2, and TLS 1.3), ensures users are able to take advantage of strong security capabilities and protects them from insecure legacy protocols.</t>
  </si>
  <si>
    <t>You can verify which SSL/TLS protocols your server uses by issuing the below command to see the configured cipher suites on the server. If anything older than TLS 1.2 is implemented or nothing appears, this recommendation is not implemented.
grep -ir ssl_protocol /etc/nginx
Note: Depending on your configuration, you may see different results. The directive ssl_protocols should always be part of your server block. If your NGINX server is also a proxy or load balancer, you should also check for the presence of the proxy_ssl_protocols directive as part of the location block of your nginx configuration. This ensures your proxy follows a specific set of negotiation rules for encrypting traffic with your upstream server.</t>
  </si>
  <si>
    <t>Only modern TLS protocols are used.</t>
  </si>
  <si>
    <t>Only modern TLS protocols are not used.</t>
  </si>
  <si>
    <t>4.1.4</t>
  </si>
  <si>
    <t>**Why disable SSL 3.0:**
The [POODLE Vulnerability](https://nvd.nist.gov/vuln/detail/CVE-2014-3566) allowed attackers to exploit SSL 3.0 to obtain cleartext information by exploiting weaknesses in CBC in 2014. SSL 3.0 is also no longer FIPS 140-2 compliant.
**Why disable TLS 1.0:**
TLS 1.0 was deprecated from use when PCI DSS Compliance mandated that it not be used for any applications processing credit card numbers in June 2018. TLS 1.0 does not make use of modern protections, and almost all user agents that do not support TLS 1.2 or higher are no longer supported by their vendor.
**Why disable TLS 1.1:**
Because of the increased security associated with higher versions of TLS, TLS 1.0 should be disabled. Modern browsers will begin to flag TLS 1.1 as deprecated in early 2019.
**Why enable TLS 1.2:**
TLS 1.2 takes advantage of several security features including modern cipher suites, perfect forward security, and authenticated encryption.
**Why enable TLS 1.3:**
TLS 1.3 improves security by removing several insecure cipher suites by default and adding several more secure algorithms. All public-key exchange mechanisms support perfect forward secrecy in this version of TLS. Additionally, TLS 1.3 makes drastic performance improvements by removing a full round trip in the TLS handshake.</t>
  </si>
  <si>
    <t>Run the following commands to change your ssl_protocols if they are already configured. This remediation advice assumes your nginx configuration file does not include server configuration outside of /etc/nginx/nginx.conf. You may have to also inspect the include files in your nginx.conf to ensure this is properly implemented.
Web Server:
sed -i "s/ssl_protocols[^;]*;/ssl_protocols TLSv1.2 TLSv1.3;/" /etc/nginx/nginx.conf
Proxy:
sed -i "s/proxy_ssl_protocols[^;]*;/proxy_ssl_protocols TLSv1.2 TLSv1.3;/" /etc/nginx/nginx.conf
If your ssl_protocols are not already configured, this can be accomplished manually by opening your web server or proxy server configuration file and manually adding the directives.
**Web Server:**
server {
ssl_protocols TLSv1.2 TLSv1.3;
}
Proxy:
location / {
proxy_pass cisecurity.org;
proxy_ssl_protocols TLSv1.2 TLSv1.3;
}</t>
  </si>
  <si>
    <t>Ensure only modern TLS protocols are used. One method to accomplish the recommendation is to issue the following:
Run the following commands to change your ssl_protocols if they are already configured. This remediation advice assumes your nginx configuration file does not include server configuration outside of /etc/nginx/nginx.conf. You may have to also inspect the include files in your nginx.conf to ensure this is properly implemented.
Web Server:
sed -i "s/ssl_protocols[^;]*;/ssl_protocols TLSv1.2 TLSv1.3;/" /etc/nginx/nginx.conf
Proxy:
sed -i "s/proxy_ssl_protocols[^;]*;/proxy_ssl_protocols TLSv1.2 TLSv1.3;/" /etc/nginx/nginx.conf
If your ssl_protocols are not already configured, this can be accomplished manually by opening your web server or proxy server configuration file and manually adding the directives.
Web Server:
server {
ssl_protocols TLSv1.2 TLSv1.3;
}
Proxy:
location / {
proxy_pass cisecurity.org;
proxy_ssl_protocols TLSv1.2 TLSv1.3;
}</t>
  </si>
  <si>
    <t xml:space="preserve">To close this finding, please provide a screenshot showing only modern TLS protocols are used with the agency's CAP. </t>
  </si>
  <si>
    <t>NGINX-26</t>
  </si>
  <si>
    <t>Disable weak ciphers</t>
  </si>
  <si>
    <t>The ssl_ciphers directive should be used to configure the available ciphers on your web server, and the proxy_ssl_ciphers directive should be used to configure the available ciphers for your proxy. Weak ciphers should be disabled based on your company's policy or an industry best practice compliance profile. 
The ssl_prefer_server_ciphers should be used to ensure the user agent respects the server's preferred cipher order and does not set its own. If you are using a proxy or load balancer, you should use the proxy_ssl_ciphers directive to ensure your upstream connections are negotiated using secure ciphers.</t>
  </si>
  <si>
    <t>Use the following procedure to verify the ssl_cipher and proxy_ssl_cipher directives meet your company's policy.
grep -ir ssl_ciphers /etc/nginx/
grep -ir proxy_ssl_ciphers /etc/nginx
This output will show the server's configured ciphers and cipher preference policy. If you have multiple server blocks or proxy passes, you should ensure the directive or directives appear for each.
In your environment, you may have to check all include files in your nginx configuration or the nginx configuration itself manually. The server ciphers may be located as part of the server block, and the proxy ciphers may be located as part of the location block for your upstream traffic.
OpenSSL may also be used to check compatible ciphers following the procedure found at OWASP: 
https://www.owasp.org/index.php/Testing_for_SSL-TLS_%28OWASP-CM-001%29</t>
  </si>
  <si>
    <t>Weak ciphers are disabled.</t>
  </si>
  <si>
    <t>Weak ciphers are not disabled.</t>
  </si>
  <si>
    <t>4.1.5</t>
  </si>
  <si>
    <t>The use of strong ciphers is critical to maintaining strong encryption on your web server, load balancer, or proxy. Weak ciphers may compromise the security of your site or your users by allowing legacy user agents to connect to your site in a vulnerable way. You may also meet compliance concerns by ensuring that your upstream connections meet the same level of security if using a proxy or load balancer. The server should enforce the cipher preference on the server side to protect users from malicious actors on the client side.</t>
  </si>
  <si>
    <t>The following procedures may be used to implement industry standard cipher profiles if you have an existing profile defined. These profiles may be modified to meet the requirements defined in your company's policy. This procedure assumes that all server blocks will be in /etc/nginx/nginx.conf and not inside any included files in the configuration.
Set the ssl_cipher directive as part of your server block, and set the proxy_ssl_ciphers directive as part of the location block for your upstream server.
This should look similar to the below examples:
Server block configuration for client connectivity to web server, proxy, or load balancer:**
server {
ssl_ciphers ALL:!EXP:!NULL:!ADH:!LOW:!SSLv2:!SSLv3:!MD5:!RC4;
}
Proxy or load balancer configuration for defined upstream negotiation:
location / {
proxy_pass https://cisecurity.org;
proxy_ssl_ciphers ALL:!EXP:!NULL:!ADH:!LOW:!SSLv2:!SSLv3:!MD5:!RC4;
}
The below procedure assumes the default configuration profile. If you do not have ssl_ciphers or proxy_ssl_ciphers defined, add the directives to your proxy or web server configuration profile, then run the below commands to configure them to your selected profile. 
No weak ciphers SSLLABS proxy configuration
sed -i "s/proxy_ssl_ciphers[^;]*;/proxy_ssl_ciphers ECDHE-ECDSA-AES128-GCM-SHA256:ECDHE-RSA-AES128-GCM-SHA256:ECDHE-ECDSA-AES256-GCM-SHA384:ECDHE-RSA-AES256-GCM-SHA384:ECDHE-ECDSA-CHACHA20-POLY1305:ECDHE-RSA-CHACHA20-POLY1305:DHE-RSA-AES128-GCM-SHA256:DHE-RSA-AES256-GCM-SHA384;/" /etc/nginx/nginx.conf
No weak ciphers SSLLABS web server configuration:
sed -i "s/ssl_ciphers[^;]*;/ssl_ciphers ECDHE-ECDSA-AES128-GCM-SHA256:ECDHE-RSA-AES128-GCM-SHA256:ECDHE-ECDSA-AES256-GCM-SHA384:ECDHE-RSA-AES256-GCM-SHA384:ECDHE-ECDSA-CHACHA20-POLY1305:ECDHE-RSA-CHACHA20-POLY1305:DHE-RSA-AES128-GCM-SHA256:DHE-RSA-AES256-GCM-SHA384;/" /etc/nginx/nginx.conf
For changes to take effect, you must recycle nginx:
systemctl restart nginx</t>
  </si>
  <si>
    <t>Disable weak ciphers. One method to accomplish the recommendation is to issue the following:
The following procedures may be used to implement industry standard cipher profiles if you have an existing profile defined. These profiles may be modified to meet the requirements defined in your company's policy. This procedure assumes that all server blocks will be in /etc/nginx/nginx.conf and not inside any included files in the configuration.
Set the ssl_cipher directive as part of your server block, and set the proxy_ssl_ciphers directive as part of the location block for your upstream server.
This should look similar to the below examples:
Server block configuration for client connectivity to web server, proxy, or load balancer:**
server {
ssl_ciphers ALL:!EXP:!NULL:!ADH:!LOW:!SSLv2:!SSLv3:!MD5:!RC4;
}
Proxy or load balancer configuration for defined upstream negotiation:
location / {
proxy_pass https://cisecurity.org;
proxy_ssl_ciphers ALL:!EXP:!NULL:!ADH:!LOW:!SSLv2:!SSLv3:!MD5:!RC4;
}
The below procedure assumes the default configuration profile. If you do not have ssl_ciphers or proxy_ssl_ciphers defined, add the directives to your proxy or web server configuration profile, then run the below commands to configure them to your selected profile. 
No weak ciphers SSLLABS proxy configuration
sed -i "s/proxy_ssl_ciphers[^;]*;/proxy_ssl_ciphers ECDHE-ECDSA-AES128-GCM-SHA256:ECDHE-RSA-AES128-GCM-SHA256:ECDHE-ECDSA-AES256-GCM-SHA384:ECDHE-RSA-AES256-GCM-SHA384:ECDHE-ECDSA-CHACHA20-POLY1305:ECDHE-RSA-CHACHA20-POLY1305:DHE-RSA-AES128-GCM-SHA256:DHE-RSA-AES256-GCM-SHA384;/" /etc/nginx/nginx.conf
No weak ciphers SSLLABS web server configuration:
sed -i "s/ssl_ciphers[^;]*;/ssl_ciphers ECDHE-ECDSA-AES128-GCM-SHA256:ECDHE-RSA-AES128-GCM-SHA256:ECDHE-ECDSA-AES256-GCM-SHA384:ECDHE-RSA-AES256-GCM-SHA384:ECDHE-ECDSA-CHACHA20-POLY1305:ECDHE-RSA-CHACHA20-POLY1305:DHE-RSA-AES128-GCM-SHA256:DHE-RSA-AES256-GCM-SHA384;/" /etc/nginx/nginx.conf
For changes to take effect, you must recycle nginx:
systemctl restart nginx</t>
  </si>
  <si>
    <t xml:space="preserve">To close this finding, please provide a screenshot showing weak ciphers are disabled with the agency's CAP. </t>
  </si>
  <si>
    <t>NGINX-27</t>
  </si>
  <si>
    <t>Use custom Diffie-Hellman parameters</t>
  </si>
  <si>
    <t>Custom Diffie-Hellman (DH) key exchange parameters should be used. DH Ephemeral (DHE) parameters with at least 2048 bits should be generated.</t>
  </si>
  <si>
    <t>Verify the option `ssl_dhparam` is explicitly provided:
grep ssl_dhparam /etc/nginx/nginx.conf</t>
  </si>
  <si>
    <t>The custom Diffie-Hellman parameters are used.</t>
  </si>
  <si>
    <t>The custom Diffie-Hellman parameters are not used.</t>
  </si>
  <si>
    <t>4.1.6</t>
  </si>
  <si>
    <t>Backward-compatible Perfect Forward Secrecy (PFS) ciphers (e.g. DHE-RSA-AES128-SHA256) should use strong and unique parameters. By default, NGINX will generate 1024-bit RSA keys for PFS ciphers; stronger alternatives should be used instead to provide better protection for data protected by encryption.</t>
  </si>
  <si>
    <t>Generate strong DHE (Ephemeral Diffie-Hellman) parameters using the following commands:
mkdir /etc/nginx/ssl
openssl dhparam -out /etc/nginx/ssl/dhparam.pem 2048
chmod 400 /etc/nginx/ssl/dhparam.pem
Alter the server configuration to use the new parameters:
http {
server {
ssl_dhparam /etc/nginx/ssl/dhparam.pem;
}
}</t>
  </si>
  <si>
    <t>Use custom Diffie-Hellman parameters. One method to accomplish the recommendation is to issue the following:
Generate strong DHE (Ephemeral Diffie-Hellman) parameters using the following commands:
mkdir /etc/nginx/ssl
openssl dhparam -out /etc/nginx/ssl/dhparam.pem 2048
chmod 400 /etc/nginx/ssl/dhparam.pem
Alter the server configuration to use the new parameters:
http {
server {
ssl_dhparam /etc/nginx/ssl/dhparam.pem;
}
}</t>
  </si>
  <si>
    <t xml:space="preserve">To close this finding, please provide a screenshot showing custom Diffie-Hellman parameters are used with the agency's CAP. </t>
  </si>
  <si>
    <t>NGINX-28</t>
  </si>
  <si>
    <t>Enable Online Certificate Status Protocol (OCSP) stapling</t>
  </si>
  <si>
    <t>OCSP allows a user's browser or another user agent to verify the certificate it is seeing is not revoked. OCSP stapling ensures your server presents this information to the user's browser in a way that best meets the performance and security needs of your website. It polls the Certificate Authority's (CA) OCSP server at regular intervals to ensure it is continuously kept up to date. OCSP stapling helps improve performance and security, so it should be enabled.</t>
  </si>
  <si>
    <t>Run the following command to verify OCSP stapling is enabled:
grep -ir ssl_stapling /etc/nginx
If the output does not contain your proxy or web server configuration file with the below two directives, this recommendation is not implemented.
ssl_stapling on;
ssl_stapling_verify on;</t>
  </si>
  <si>
    <t>The Online Certificate Status Protocol (OCSP) stapling is enabled.</t>
  </si>
  <si>
    <t>The Online Certificate Status Protocol (OCSP) stapling is not enabled.</t>
  </si>
  <si>
    <t>4.1.7</t>
  </si>
  <si>
    <t>OCSP stapling protects your users from accessing a website where a private key is believed to be compromised. If a private key is compromised, an attacker may be able to obtain unauthorized access to the encrypted data transmitted by a user.
Note: OCSP stapling, while a step forward from the older certificate revocation list model, does share similar risks. Between the time a certificate is revoked and the point where a new signed OCSP profile is requested, if a server's certificate has been revoked a user agent may not be informed.</t>
  </si>
  <si>
    <t>Follow this procedure to enable OCSP validation:
Step 1: Ensure your NGINX server has access to your CA's OCSP server. 
Your CA's OCSP server may be found on your CA's website and will vary depending on your CA vendor. Issue the following command in order to check your connectivity to their site:
curl -I "insert certificate authority ocsp server here"
If you get a 200 code response, your server has access.
Step 2: Enable OCSP on nginx.
Implement the ssl_stapling and ssl_stapling_verify directives. The directive ssl_stapling enables OCSP stapling, and the directive ssl_stapling_verify enables verification of the OCSP responses on nginx.
server {
ssl_stapling on;
ssl_stapling_verify on;
}</t>
  </si>
  <si>
    <t>Enable Online Certificate Status Protocol (OCSP) stapling. One method to accomplish the recommendation is to issue the following:
Step 1: Ensure your NGINX server has access to your CA's OCSP server. 
Your CA's OCSP server may be found on your CA's website and will vary depending on your CA vendor. Issue the following command in order to check your connectivity to their site:
curl -I "insert certificate authority ocsp server here"
If you get a 200 code response, your server has access.
Step 2: Enable OCSP on nginx.
Implement the ssl_stapling and ssl_stapling_verify directives. The directive ssl_stapling enables OCSP stapling, and the directive ssl_stapling_verify enables verification of the OCSP responses on nginx.
server {
ssl_stapling on;
ssl_stapling_verify on;
}</t>
  </si>
  <si>
    <t xml:space="preserve">To close this finding, please provide a screenshot showing Online Certificate Status Protocol (OCSP) stapling is enabled with the agency's CAP. </t>
  </si>
  <si>
    <t>NGINX-29</t>
  </si>
  <si>
    <t>Enable HTTP Strict Transport Security (HSTS)</t>
  </si>
  <si>
    <t>HTTP Strict Transport Security (HSTS) headers instruct a user agent on how to communicate with a web server. HSTS headers ensure the strict transport security policies built into browsers and other user agents are informed only to communicate over HTTPS. HSTS with long validity periods should be used to most effectively secure your user population.
Strict-Transport-Security should have a long max-age, which is recommended to be at least six months in length. This ensures the browser remembers your website should only be accessible via HTTPS for this amount of time.</t>
  </si>
  <si>
    <t>Issue this command to check for HSTS headers on your website:
grep -ir Strict-Transport-Security /etc/nginx
If your output does not include the following directive associated with your server configuration file, this recommendation is not implemented. The header should also include the max-age directive with 15768000 seconds (six months) or longer configured.
add_header Strict-Transport-Security "max-age=15768000;" always;</t>
  </si>
  <si>
    <t>The HTTP Strict Transport Security (HSTS) is enabled.</t>
  </si>
  <si>
    <t>The HTTP Strict Transport Security (HSTS) is not enabled.</t>
  </si>
  <si>
    <t>4.1.8</t>
  </si>
  <si>
    <t>HSTS headers help protect a server's users from accessing the server over unencrypted protocols. This header helps to prevent HTTP downgrade attacks.</t>
  </si>
  <si>
    <t>Ensure the below snippet of code can be found in your server configuration for your proxy or web server. This will ensure the HSTS header is set with a validity period of six months, or 15768000 seconds.
server {
add_header Strict-Transport-Security "max-age=15768000;" always;
}</t>
  </si>
  <si>
    <t>Enable HTTP Strict Transport Security (HSTS). One method to accomplish the recommendation is to issue the following:
Ensure the below snippet of code can be found in your server configuration for your proxy or web server. This will ensure the HSTS header is set with a validity period of six months, or 15768000 seconds.
server {
add_header Strict-Transport-Security "max-age=15768000;" always;
}</t>
  </si>
  <si>
    <t xml:space="preserve">To close this finding, please provide a screenshot showing HTTP Strict Transport Security (HSTS) is enabled with the agency's CAP. </t>
  </si>
  <si>
    <t>NGINX-30</t>
  </si>
  <si>
    <t>Allow only approved HTTP methods</t>
  </si>
  <si>
    <t>HTTP methods (also known as verbs) allow different actions to be requested from the web server at a specified path. Only the necessary methods should be enabled.</t>
  </si>
  <si>
    <t>To verify this, use a tool like curl to send a request with each method which should not be supported (e.g. DELETE) and compare the output to a supported method (e.g. GET).
# curl -X DELETE http://localhost/index.html
curl: (52) Empty reply from server
# curl -X GET http://localhost/index.html</t>
  </si>
  <si>
    <t>Only approved HTTP methods are allowed.</t>
  </si>
  <si>
    <t>Approved HTTP methods are not allowed.</t>
  </si>
  <si>
    <t>5.1</t>
  </si>
  <si>
    <t>5.1.2</t>
  </si>
  <si>
    <t>Most websites only require the methods GET, POST and HEAD to function correctly. Web applications may also require other verbs (e.g. DELETE). In order to narrow vectors of attack, it is recommended to only enable the required verbs.</t>
  </si>
  <si>
    <t>To remove unneeded methods and only allow required methods, add the following into a server or location block in your nginx.conf. The below snippet assumes only the methods GET, HEAD and POST are required for an application. The reason for 444 as a response is because it contains no information and can help mitigate automated attacks.
if ($request_method !~ ^(GET|HEAD|POST)$) {
return 444;
}</t>
  </si>
  <si>
    <t>Allow only approved HTTP methods. One method to accomplish the recommendation is to issue the following:
To remove unneeded methods and only allow required methods, add the following into a server or location block in your nginx.conf. The below snippet assumes only the methods GET, HEAD and POST are required for an application. The reason for 444 as a response is because it contains no information and can help mitigate automated attacks.
if ($request_method !~ ^(GET|HEAD|POST)$) {
return 444;
}</t>
  </si>
  <si>
    <t>NGINX-31</t>
  </si>
  <si>
    <t>Set timeout values for reading the client header and body correctly</t>
  </si>
  <si>
    <t>The client_header_timeout and client_body_timeout directives define the time the server will wait for the header or body to be sent from the client. If the client does not send the entire header in this predefined timeframe, the server will send back a 408 request timeout error.</t>
  </si>
  <si>
    <t>To verify the current settings for the client_body_timeout and client_header_timeout directives, issue the below command. You should also manually check your nginx configuration for include statements that may be located outside of the /etc/nginx directory. If this is not present, the value is set at the default.
grep -ir timeout /etc/nginx
The output should contain the following: 
client_body_timeout 10;
client_header_timeout 10;</t>
  </si>
  <si>
    <t>The timeout values for reading the client header and body are set correctly.</t>
  </si>
  <si>
    <t>The timeout values for reading the client header and body are not set correctly.</t>
  </si>
  <si>
    <t>5.2</t>
  </si>
  <si>
    <t>5.2.1</t>
  </si>
  <si>
    <t>Setting the client header and body timeouts help your server mitigate possible denial of service attacks. By timing out a request, the server is able to free up resources that may be waiting for the body or header.</t>
  </si>
  <si>
    <t>Find the HTTP or server block of your nginx configuration and add the client_header_timeout and client_body_timeout directives set to the configuration. The below example sets the timeouts to 10 seconds. 
client_body_timeout 10;
client_header_timeout 10;</t>
  </si>
  <si>
    <t>Set timeout values for reading the client header and body correctly. One method to accomplish the recommendation is to issue the following:
Find the HTTP or server block of your nginx configuration and add the client_header_timeout and client_body_timeout directives set to the configuration. The below example sets the timeouts to 10 seconds. 
client_body_timeout 10;
client_header_timeout 10;</t>
  </si>
  <si>
    <t>To close this finding, please provide a screenshot showing timeout values for reading the client header and body are set correctly with the agency's CAP.</t>
  </si>
  <si>
    <t>NGINX-32</t>
  </si>
  <si>
    <t>Set the maximum request body size correctly</t>
  </si>
  <si>
    <t>The client_max_body_size directive sets the size of the request body that is allowed to read a client request. This defines the number of bytes allowed in a request and is equivalent to the Content-Length request header field.</t>
  </si>
  <si>
    <t>To verify the current setting for the client_max_body_size directive, issue the below command. You should also manually check your nginx configuration for include statements that may be located outside of the /etc/nginx directory. If this is not present, the value is set at the default.
```
grep -ir client_max_body_size /etc/nginx
```</t>
  </si>
  <si>
    <t>The maximum request body size is set correctly.</t>
  </si>
  <si>
    <t>The maximum request body size is not set correctly.</t>
  </si>
  <si>
    <t>5.2.2</t>
  </si>
  <si>
    <t>Limiting the size of the request body helps prevent unexpectedly long or large client requests from being passed to an application to perform buffer overflow attacks. This value should be set low enough to protect the application but high enough not to interfere with functionality and block legitimate request bodies.</t>
  </si>
  <si>
    <t>Find the HTTP or server block of your nginx configuration and add the client_max_body_size set to 100K in this block. The appropriate value may be different based on your application's needs.
client_max_body_size 100K;</t>
  </si>
  <si>
    <t>Set the maximum request body size correctly. One method to accomplish the recommendation is to issue the following:
Find the HTTP or server block of your nginx configuration and add the client_max_body_size set to 100K in this block. The appropriate value may be different based on your application's needs.
client_max_body_size 100K;</t>
  </si>
  <si>
    <t>To close this finding, please provide a screenshot showing maximum request body size is set correctly with the agency's CAP.</t>
  </si>
  <si>
    <t>NGINX-33</t>
  </si>
  <si>
    <t>Define the maximum buffer size for URIs</t>
  </si>
  <si>
    <t>The large_client_header_buffers directive defines the number and size of buffers used within the URI. A request cannot exceed the size of this buffer when this directive is configured. The large_client_header_buffers directive should be set to restrict buffer usage. The number of buffers should generally set to two and the length be set to 1K; however, this may not be a good fit for your application and may need to be set differently.</t>
  </si>
  <si>
    <t>Run this command to verify that the large_client_header_buffers directive is configured properly:
grep -ir large_client_header_buffers /etc/nginx/
The output should be similar to the below:
large_client_header_buffers 2 1k;</t>
  </si>
  <si>
    <t>The maximum buffer size for URIs is defined.</t>
  </si>
  <si>
    <t>The maximum buffer size for URIs is not defined.</t>
  </si>
  <si>
    <t>5.2.3</t>
  </si>
  <si>
    <t>The large_client_header_buffers directive may assist in preventing buffer overflow attacks that leverage long URI query parameters.</t>
  </si>
  <si>
    <t>Open your nginx.conf file and locate your server or HTTP blocks. This may be added to the HTTP block for all configurations or the server block for more specific configurations to meet your needs. Add the below line to implement this recommendation:
large_client_header_buffers 2 1k;</t>
  </si>
  <si>
    <t>Define the maximum buffer size for URIs. One method to accomplish the recommendation is to issue the following:
Open your nginx.conf file and locate your server or HTTP blocks. This may be added to the HTTP block for all configurations or the server block for more specific configurations to meet your needs. Add the below line to implement this recommendation:
large_client_header_buffers 2 1k;</t>
  </si>
  <si>
    <t>To close this finding, please provide a screenshot showing maximum buffer size for URIs is defined with the agency's CAP.</t>
  </si>
  <si>
    <t>NGINX-34</t>
  </si>
  <si>
    <t>Enable and configure X-Frame-Options header</t>
  </si>
  <si>
    <t>The X-Frame-Options header should be set to allow specific websites or no sites at all to embed your website as an object within their own, depending on your organizational policy and application needs.</t>
  </si>
  <si>
    <t>Run the following to verify this header is implemented on your site:
grep -ir X-Frame-Options /etc/nginx
The output should look similar to the below, but customized to your use case. If there is no output from this command, this recommendation is not implemented.
add_header X-Frame-Options "SAMEORIGIN" always;</t>
  </si>
  <si>
    <t>The X-Frame-Options header is configured and enabled.</t>
  </si>
  <si>
    <t>The X-Frame-Options header is not configured and enabled.</t>
  </si>
  <si>
    <t>5.3</t>
  </si>
  <si>
    <t>5.3.1</t>
  </si>
  <si>
    <t>The X-Frame-Options header allows you to mitigate the risk of clickjacking attacks.</t>
  </si>
  <si>
    <t>Add the below to your server blocks in your nginx configuration. The policy should be configured to meet your organization's needs.
add_header X-Frame-Options "SAMEORIGIN" always;</t>
  </si>
  <si>
    <t>Enable and configure X-Frame-Options header. One method to accomplish the recommendation is to issue the following:
Add the below to your server blocks in your nginx configuration. The policy should be configured to meet your organization's needs.
add_header X-Frame-Options "SAMEORIGIN" always;</t>
  </si>
  <si>
    <t>To close this finding, please provide a screenshot showing the X-Frame-Options header is configured and enabled with the agency's CAP.</t>
  </si>
  <si>
    <t>NGINX-35</t>
  </si>
  <si>
    <t>Enable and configure X-Content-Type-Options header</t>
  </si>
  <si>
    <t>The X-Content-Type-Options header should be used to force supported user agents to check an HTTP response's content type header with what is expected from the destination of the request.</t>
  </si>
  <si>
    <t>Run this command to verify the X-Content-Type-Options Header is enabled and set to not allow content type sniffing:
grep -ir X-Content-Type-Options /etc/nginx
The below should be part of the output. If it is not, this recommendation is not implemented. This should be implemented on every server block. If there are multiple server blocks on the system, each should be checked.
add_header X-Content-Type-Options "nosniff" always;</t>
  </si>
  <si>
    <t>The X-Content-Type-Options header is configured and enabled.</t>
  </si>
  <si>
    <t>The X-Content-Type-Options header is not configured and enabled.</t>
  </si>
  <si>
    <t>5.3.2</t>
  </si>
  <si>
    <t>Implementing the X-Content-Type-Options header with the "nosniff" directive helps to prevent drive-by download attacks where a user agent is sniffing content types in responses.</t>
  </si>
  <si>
    <t>Open the nginx configuration file that contains your server blocks. Add the below line into your server block to add X-Content-Type-Options header and direct your user agent to not sniff content types.
add_header X-Content-Type-Options "nosniff" always;</t>
  </si>
  <si>
    <t>Enable and configure X-Content-Type-Options header. One method to accomplish the recommendation is to issue the following:
Open the nginx configuration file that contains your server blocks. Add the below line into your server block to add X-Content-Type-Options header and direct your user agent to not sniff content types.
add_header X-Content-Type-Options "nosniff" always;</t>
  </si>
  <si>
    <t>To close this finding, please provide a screenshot showing the X-Content-Type-Options header is configured and enabled with the agency's CAP.</t>
  </si>
  <si>
    <t>1.9</t>
  </si>
  <si>
    <t>1.10</t>
  </si>
  <si>
    <t>1.11</t>
  </si>
  <si>
    <t>1.12</t>
  </si>
  <si>
    <t>Change Log</t>
  </si>
  <si>
    <t>Version</t>
  </si>
  <si>
    <t>Date</t>
  </si>
  <si>
    <t>Description of Changes</t>
  </si>
  <si>
    <t>Author</t>
  </si>
  <si>
    <t>First Release CIS NGINX Benchmark v2.0.0, and Updated Issue Code Table</t>
  </si>
  <si>
    <t xml:space="preserve">Internal Revenue Service </t>
  </si>
  <si>
    <t xml:space="preserve">Test Case Tab </t>
  </si>
  <si>
    <t xml:space="preserve">Date </t>
  </si>
  <si>
    <t>First Release CIS NGINX Benchmark v2.0.0</t>
  </si>
  <si>
    <t>HAC1</t>
  </si>
  <si>
    <t>Contractors with unauthorized access to FTI</t>
  </si>
  <si>
    <t>HAC2</t>
  </si>
  <si>
    <t>User sessions do not lock after the Publication 1075 required timeframe</t>
  </si>
  <si>
    <t>HAC3</t>
  </si>
  <si>
    <t>Agency processes FTI at a contractor-run consolidated data center</t>
  </si>
  <si>
    <t>HAC4</t>
  </si>
  <si>
    <t>FTI is not labeled and is commingled with non-FTI</t>
  </si>
  <si>
    <t>HAC5</t>
  </si>
  <si>
    <t>FTI is commingled with non-FTI data in the data warehouse</t>
  </si>
  <si>
    <t>HAC6</t>
  </si>
  <si>
    <t>Cannot determine who has access to FTI</t>
  </si>
  <si>
    <t>HAC7</t>
  </si>
  <si>
    <t>Account management procedures are not in place</t>
  </si>
  <si>
    <t>HAC8</t>
  </si>
  <si>
    <t>Accounts are not reviewed periodically for proper privileges</t>
  </si>
  <si>
    <t>HAC9</t>
  </si>
  <si>
    <t>Accounts have not been created using user roles</t>
  </si>
  <si>
    <t>HAC10</t>
  </si>
  <si>
    <t>Accounts do not expire after the correct period of inactivity</t>
  </si>
  <si>
    <t>HAC100</t>
  </si>
  <si>
    <t>Other</t>
  </si>
  <si>
    <t>User access was not established with concept of least privilege</t>
  </si>
  <si>
    <t>HAC12</t>
  </si>
  <si>
    <t>Separation of duties is not in place</t>
  </si>
  <si>
    <t>Operating system configuration files have incorrect permissions</t>
  </si>
  <si>
    <t>HAC14</t>
  </si>
  <si>
    <t>Warning banner is insufficient</t>
  </si>
  <si>
    <t>HAC15</t>
  </si>
  <si>
    <t>User accounts not locked out after 3 unsuccessful login attempts</t>
  </si>
  <si>
    <t>HAC16</t>
  </si>
  <si>
    <t xml:space="preserve">Network device allows telnet connections </t>
  </si>
  <si>
    <t>HAC17</t>
  </si>
  <si>
    <t>Account lockouts do not require administrator action</t>
  </si>
  <si>
    <t>HAC18</t>
  </si>
  <si>
    <t>Network device has modems installed</t>
  </si>
  <si>
    <t>HAC19</t>
  </si>
  <si>
    <t>Out of Band Management is not utilized in all instances</t>
  </si>
  <si>
    <t>HAC20</t>
  </si>
  <si>
    <t>Agency duplicates usernames</t>
  </si>
  <si>
    <t>HAC21</t>
  </si>
  <si>
    <t>Agency shares administrative account inappropriately</t>
  </si>
  <si>
    <t>HAC22</t>
  </si>
  <si>
    <t>Administrators do not use su or sudo command to access root privileges</t>
  </si>
  <si>
    <t>HAC23</t>
  </si>
  <si>
    <t>Unauthorized disclosure to other agencies</t>
  </si>
  <si>
    <t>HAC24</t>
  </si>
  <si>
    <t>User roles do not exist within the data warehouse environment</t>
  </si>
  <si>
    <t>HAC25</t>
  </si>
  <si>
    <t>Agency employees with inappropriate access to FTI</t>
  </si>
  <si>
    <t>HAC26</t>
  </si>
  <si>
    <t>Inappropriate access to FTI from mobile devices</t>
  </si>
  <si>
    <t>HAC27</t>
  </si>
  <si>
    <t>Default accounts have not been disabled or renamed</t>
  </si>
  <si>
    <t>HAC28</t>
  </si>
  <si>
    <t>Database trace files are not properly protected</t>
  </si>
  <si>
    <t>HAC29</t>
  </si>
  <si>
    <t>Access to system functionality without identification and authentication</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</si>
  <si>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</si>
  <si>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</si>
  <si>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</si>
  <si>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</si>
  <si>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</si>
  <si>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</si>
  <si>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</si>
  <si>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</si>
  <si>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</si>
  <si>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</si>
  <si>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</si>
  <si>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</si>
  <si>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HAC36</t>
  </si>
  <si>
    <t>Agency allows FTI access from unsecured wireless network</t>
  </si>
  <si>
    <t>HAC37</t>
  </si>
  <si>
    <t>Account management procedures are not implemented</t>
  </si>
  <si>
    <t>HAC38</t>
  </si>
  <si>
    <t>Warning banner does not exist</t>
  </si>
  <si>
    <t>HAC39</t>
  </si>
  <si>
    <t>Access to wireless network exceeds acceptable range</t>
  </si>
  <si>
    <t>HAC40</t>
  </si>
  <si>
    <t>The system does not effectively utilize whitelists or ACLs</t>
  </si>
  <si>
    <t>HAC41</t>
  </si>
  <si>
    <t>Accounts are not removed or suspended when no longer necessary</t>
  </si>
  <si>
    <t>HAC42</t>
  </si>
  <si>
    <t>System configuration files are not stored securely</t>
  </si>
  <si>
    <t>HAC43</t>
  </si>
  <si>
    <t>Management sessions are not properly restricted by ACL</t>
  </si>
  <si>
    <t>HAC44</t>
  </si>
  <si>
    <t>System does not have a manual log off feature</t>
  </si>
  <si>
    <t>HAC45</t>
  </si>
  <si>
    <t>Split tunneling is enabled</t>
  </si>
  <si>
    <t>HAC46</t>
  </si>
  <si>
    <t>Access to mainframe product libraries is not adequately controlled</t>
  </si>
  <si>
    <t>HAC47</t>
  </si>
  <si>
    <t xml:space="preserve">Files containing authentication information are not adequately protected </t>
  </si>
  <si>
    <t>HAC48</t>
  </si>
  <si>
    <t>Usernames are not archived and may be re-issued to different users</t>
  </si>
  <si>
    <t>HAC49</t>
  </si>
  <si>
    <t>Use of emergency userIDs is not properly controlled</t>
  </si>
  <si>
    <t>HAC50</t>
  </si>
  <si>
    <t xml:space="preserve">Print spoolers do not adequately restrict jobs </t>
  </si>
  <si>
    <t>HAC51</t>
  </si>
  <si>
    <t xml:space="preserve">Unauthorized access to FTI </t>
  </si>
  <si>
    <t>HAC52</t>
  </si>
  <si>
    <t>Wireless usage policies are not sufficient</t>
  </si>
  <si>
    <t>HAC53</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</si>
  <si>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</si>
  <si>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</si>
  <si>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</si>
  <si>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</si>
  <si>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</si>
  <si>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</si>
  <si>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</si>
  <si>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</si>
  <si>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</si>
  <si>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</si>
  <si>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</si>
  <si>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HAC59</t>
  </si>
  <si>
    <t>The guest account has improper access to data and/or resources</t>
  </si>
  <si>
    <t>HAC60</t>
  </si>
  <si>
    <t xml:space="preserve">Agency does not centrally manage access to third party environments </t>
  </si>
  <si>
    <t>HAC61</t>
  </si>
  <si>
    <t>User rights and permissions are not adequately configured</t>
  </si>
  <si>
    <t>HAC62</t>
  </si>
  <si>
    <t>Host-based firewall is not configured according to industry standard best practice</t>
  </si>
  <si>
    <t>HAC63</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</si>
  <si>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</si>
  <si>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</si>
  <si>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</si>
  <si>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</si>
  <si>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</si>
  <si>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</si>
  <si>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</si>
  <si>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</si>
  <si>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</si>
  <si>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</si>
  <si>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</si>
  <si>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</si>
  <si>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HAT3</t>
  </si>
  <si>
    <t>Agency does not maintain training records</t>
  </si>
  <si>
    <t>HAT4</t>
  </si>
  <si>
    <t>Agency does not provide security-specific training</t>
  </si>
  <si>
    <t>HIA1</t>
  </si>
  <si>
    <t>Adequate device identification and authentication is not employed</t>
  </si>
  <si>
    <t>HIA2</t>
  </si>
  <si>
    <t>Standardized naming convention is not enforced</t>
  </si>
  <si>
    <t>HIA3</t>
  </si>
  <si>
    <t>Authentication server is not used for end user authentication</t>
  </si>
  <si>
    <t>HIA4</t>
  </si>
  <si>
    <t>Authentication server is not used for device administration</t>
  </si>
  <si>
    <t>HIA5</t>
  </si>
  <si>
    <t>System does not properly control authentication process</t>
  </si>
  <si>
    <t>HIA6</t>
  </si>
  <si>
    <t>Identity proofing as not been implemented</t>
  </si>
  <si>
    <t>HIA7</t>
  </si>
  <si>
    <t>Identity proofing has not been properly implemented</t>
  </si>
  <si>
    <t>HAU1</t>
  </si>
  <si>
    <t>No auditing is being performed at the agency</t>
  </si>
  <si>
    <t>HAU2</t>
  </si>
  <si>
    <t>No auditing is being performed on the system</t>
  </si>
  <si>
    <t>HAU3</t>
  </si>
  <si>
    <t>Audit logs are not being reviewed</t>
  </si>
  <si>
    <t>HAU4</t>
  </si>
  <si>
    <t>System does not audit failed attempts to gain access</t>
  </si>
  <si>
    <t>HAU5</t>
  </si>
  <si>
    <t>Auditing is not performed on all data tables containing FTI</t>
  </si>
  <si>
    <t>HAU6</t>
  </si>
  <si>
    <t>System does not audit changes to access control settings</t>
  </si>
  <si>
    <t>HAU7</t>
  </si>
  <si>
    <t>Audit records are not retained per Pub 1075</t>
  </si>
  <si>
    <t>HAU8</t>
  </si>
  <si>
    <t>Logs are not maintained on a centralized log server</t>
  </si>
  <si>
    <t>HAU9</t>
  </si>
  <si>
    <t>No log reduction system exists</t>
  </si>
  <si>
    <t>Audit logs are not properly protected</t>
  </si>
  <si>
    <t>HAU100</t>
  </si>
  <si>
    <t>HAU11</t>
  </si>
  <si>
    <t>NTP is not properly implemented</t>
  </si>
  <si>
    <t>HAU12</t>
  </si>
  <si>
    <t>Audit records are not timestamped</t>
  </si>
  <si>
    <t>HAU13</t>
  </si>
  <si>
    <t>Audit records are not archived during VM rollback</t>
  </si>
  <si>
    <t>HAU14</t>
  </si>
  <si>
    <t>Remote access is not logged</t>
  </si>
  <si>
    <t>HAU15</t>
  </si>
  <si>
    <t>Verbose logging is not being performed on perimeter devices</t>
  </si>
  <si>
    <t>HAU16</t>
  </si>
  <si>
    <t>A centralized automated audit log analysis solution is not implemented</t>
  </si>
  <si>
    <t>Audit logs do not capture sufficient auditable events</t>
  </si>
  <si>
    <t>HAU18</t>
  </si>
  <si>
    <t>Audit logs are reviewed, but not per Pub 1075 requirements</t>
  </si>
  <si>
    <t>HAU19</t>
  </si>
  <si>
    <t>Audit log anomalies or findings are not reported and tracked</t>
  </si>
  <si>
    <t>HAU20</t>
  </si>
  <si>
    <t>Audit log data not sent from a consistently identified source</t>
  </si>
  <si>
    <t>HAU21</t>
  </si>
  <si>
    <t xml:space="preserve">System does not audit all attempts to gain access </t>
  </si>
  <si>
    <t>HAU22</t>
  </si>
  <si>
    <t>Content of audit records is not sufficient</t>
  </si>
  <si>
    <t>HAU23</t>
  </si>
  <si>
    <t>Audit storage capacity threshold has not been defined</t>
  </si>
  <si>
    <t>HAU24</t>
  </si>
  <si>
    <t>Administrators are not notified when audit storage threshold is reached</t>
  </si>
  <si>
    <t>HAU25</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</si>
  <si>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</si>
  <si>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</si>
  <si>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</si>
  <si>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</si>
  <si>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</si>
  <si>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</si>
  <si>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</si>
  <si>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</si>
  <si>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</si>
  <si>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</si>
  <si>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</si>
  <si>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</si>
  <si>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</si>
  <si>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</si>
  <si>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</si>
  <si>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</si>
  <si>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</si>
  <si>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</si>
  <si>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</si>
  <si>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</si>
  <si>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</si>
  <si>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</si>
  <si>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</si>
  <si>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</si>
  <si>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</si>
  <si>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</si>
  <si>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</si>
  <si>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</si>
  <si>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</si>
  <si>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</si>
  <si>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</si>
  <si>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</si>
  <si>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</si>
  <si>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</si>
  <si>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</si>
  <si>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</si>
  <si>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</si>
  <si>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</si>
  <si>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</si>
  <si>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</si>
  <si>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</si>
  <si>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</si>
  <si>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</si>
  <si>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</si>
  <si>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</si>
  <si>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</si>
  <si>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HCM1</t>
  </si>
  <si>
    <t>Information system baseline is insufficient</t>
  </si>
  <si>
    <t>System has unneeded functionality installed</t>
  </si>
  <si>
    <t>HCM100</t>
  </si>
  <si>
    <t>HCM11</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</si>
  <si>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</si>
  <si>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</si>
  <si>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</si>
  <si>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</si>
  <si>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</si>
  <si>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</si>
  <si>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</si>
  <si>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</si>
  <si>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</si>
  <si>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</si>
  <si>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</si>
  <si>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</si>
  <si>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</si>
  <si>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HCM18</t>
  </si>
  <si>
    <t>Software asset inventory does not exist</t>
  </si>
  <si>
    <t>HCM19</t>
  </si>
  <si>
    <t xml:space="preserve">Firewall rules are not reviewed or removed when no longer necessary </t>
  </si>
  <si>
    <t>HCM2</t>
  </si>
  <si>
    <t>FTI is not properly labeled on-screen</t>
  </si>
  <si>
    <t>HCM20</t>
  </si>
  <si>
    <t>Application interfaces are not separated from management functionality</t>
  </si>
  <si>
    <t>HCM21</t>
  </si>
  <si>
    <t>Permitted services have not been documented and approved</t>
  </si>
  <si>
    <t>HCM22</t>
  </si>
  <si>
    <t>Application code is not adequately separated from data sets</t>
  </si>
  <si>
    <t>HCM23</t>
  </si>
  <si>
    <t>System is not monitored for changes from baseline</t>
  </si>
  <si>
    <t>HCM24</t>
  </si>
  <si>
    <t>Agency network diagram is not complete</t>
  </si>
  <si>
    <t>HCM25</t>
  </si>
  <si>
    <t>Zoning has not been configured appropriately</t>
  </si>
  <si>
    <t>HCM26</t>
  </si>
  <si>
    <t>Static IP addresses are not used when needed</t>
  </si>
  <si>
    <t>HCM27</t>
  </si>
  <si>
    <t xml:space="preserve">Information system baseline does not exist </t>
  </si>
  <si>
    <t>HCM28</t>
  </si>
  <si>
    <t>Boundary devices are not scanned for open ports and services</t>
  </si>
  <si>
    <t>HCM29</t>
  </si>
  <si>
    <t>Application architecture does not properly separate user interface from data repository</t>
  </si>
  <si>
    <t>HCM3</t>
  </si>
  <si>
    <t>Operating system does not have vendor support</t>
  </si>
  <si>
    <t>HCM30</t>
  </si>
  <si>
    <t xml:space="preserve">System reset function leaves device in unsecure state </t>
  </si>
  <si>
    <t>HCM31</t>
  </si>
  <si>
    <t>Default SSID has not been changed</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</si>
  <si>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</si>
  <si>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</si>
  <si>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</si>
  <si>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</si>
  <si>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</si>
  <si>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Services are not configured to use the default/standard ports</t>
  </si>
  <si>
    <t>HCM36</t>
  </si>
  <si>
    <t xml:space="preserve">The required benchmark has not been applied </t>
  </si>
  <si>
    <t>HCM37</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</si>
  <si>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</si>
  <si>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</si>
  <si>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</si>
  <si>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</si>
  <si>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</si>
  <si>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</si>
  <si>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</si>
  <si>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</si>
  <si>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</si>
  <si>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</si>
  <si>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</si>
  <si>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</si>
  <si>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</si>
  <si>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</si>
  <si>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</si>
  <si>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HCM44</t>
  </si>
  <si>
    <t>Agency does not properly test changes prior to implementation</t>
  </si>
  <si>
    <t>System configuration provides additional attack surface</t>
  </si>
  <si>
    <t>HCM46</t>
  </si>
  <si>
    <t>Agency does not centrally manage mobile device configuration</t>
  </si>
  <si>
    <t>System error messages display system configuration information</t>
  </si>
  <si>
    <t>HCM48</t>
  </si>
  <si>
    <t>Low-risk operating system settings are not configured securely</t>
  </si>
  <si>
    <t>HCM49</t>
  </si>
  <si>
    <t>A tool is not used to block unauthorized software</t>
  </si>
  <si>
    <t>HCM5</t>
  </si>
  <si>
    <t>Web portal with FTI does not have three-tier architecture</t>
  </si>
  <si>
    <t>HCM6</t>
  </si>
  <si>
    <t>Agency does not control routine operational changes to systems via an approval process</t>
  </si>
  <si>
    <t>HCM7</t>
  </si>
  <si>
    <t>Configuration management procedures do not exist</t>
  </si>
  <si>
    <t>HCM8</t>
  </si>
  <si>
    <t>The ability to make changes is not properly limited</t>
  </si>
  <si>
    <t>Systems are not deployed using the concept of least privilege</t>
  </si>
  <si>
    <t>HCP1</t>
  </si>
  <si>
    <t>No contingency plan exists for FTI data</t>
  </si>
  <si>
    <t>HCP100</t>
  </si>
  <si>
    <t>HCP2</t>
  </si>
  <si>
    <t>Contingency plans are not tested annually</t>
  </si>
  <si>
    <t>HCP3</t>
  </si>
  <si>
    <t>Contingency plan does not exist for consolidated data center</t>
  </si>
  <si>
    <t>HCP4</t>
  </si>
  <si>
    <t>FTI is not encrypted in transit to the DR site</t>
  </si>
  <si>
    <t>HCP5</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</si>
  <si>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</si>
  <si>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</si>
  <si>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</si>
  <si>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</si>
  <si>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</si>
  <si>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</si>
  <si>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</si>
  <si>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</si>
  <si>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</si>
  <si>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</si>
  <si>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</si>
  <si>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</si>
  <si>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</si>
  <si>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</si>
  <si>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HIR2</t>
  </si>
  <si>
    <t>Incident response plan is not sufficient</t>
  </si>
  <si>
    <t>HIR3</t>
  </si>
  <si>
    <t>Agency does not perform incident response exercises in accordance with Pub 1075</t>
  </si>
  <si>
    <t>HIR4</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</si>
  <si>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</si>
  <si>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</si>
  <si>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</si>
  <si>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</si>
  <si>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</si>
  <si>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</si>
  <si>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</si>
  <si>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</si>
  <si>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</si>
  <si>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</si>
  <si>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</si>
  <si>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</si>
  <si>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</si>
  <si>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</si>
  <si>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</si>
  <si>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</si>
  <si>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</si>
  <si>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</si>
  <si>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</si>
  <si>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</si>
  <si>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</si>
  <si>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</si>
  <si>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</si>
  <si>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</si>
  <si>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</si>
  <si>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</si>
  <si>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</si>
  <si>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</si>
  <si>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</si>
  <si>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</si>
  <si>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</si>
  <si>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</si>
  <si>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</si>
  <si>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</si>
  <si>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</si>
  <si>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</si>
  <si>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</si>
  <si>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</si>
  <si>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</si>
  <si>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HMT13</t>
  </si>
  <si>
    <t>Access controls are not implemented properly</t>
  </si>
  <si>
    <t>HMT14</t>
  </si>
  <si>
    <t>Audit and accountability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</si>
  <si>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</si>
  <si>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</si>
  <si>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</si>
  <si>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</si>
  <si>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</si>
  <si>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</si>
  <si>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</si>
  <si>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</si>
  <si>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</si>
  <si>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</si>
  <si>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HPW1</t>
  </si>
  <si>
    <t>No password is required to access an FTI system</t>
  </si>
  <si>
    <t>HPW2</t>
  </si>
  <si>
    <t>Password does not expire timely</t>
  </si>
  <si>
    <t>HPW3</t>
  </si>
  <si>
    <t>Minimum password length is too short</t>
  </si>
  <si>
    <t>HPW4</t>
  </si>
  <si>
    <t>Minimum password age does not exist</t>
  </si>
  <si>
    <t>HPW5</t>
  </si>
  <si>
    <t>Passwords are generated and distributed automatically</t>
  </si>
  <si>
    <t>HPW6</t>
  </si>
  <si>
    <t>Password history is insufficient</t>
  </si>
  <si>
    <t>HPW7</t>
  </si>
  <si>
    <t>Password change notification is not sufficient</t>
  </si>
  <si>
    <t>HPW8</t>
  </si>
  <si>
    <t>Passwords are displayed on screen when entered</t>
  </si>
  <si>
    <t>HPW9</t>
  </si>
  <si>
    <t>Password management processes are not documented</t>
  </si>
  <si>
    <t>HPW10</t>
  </si>
  <si>
    <t>Passwords are allowed to be stored</t>
  </si>
  <si>
    <t>HPW100</t>
  </si>
  <si>
    <t>HPW11</t>
  </si>
  <si>
    <t>Password transmission does not use strong cryptography</t>
  </si>
  <si>
    <t>HPW12</t>
  </si>
  <si>
    <t>Passwords do not meet complexity requirements</t>
  </si>
  <si>
    <t>HPW13</t>
  </si>
  <si>
    <t>Enabled secret passwords are not implemented correctly</t>
  </si>
  <si>
    <t>HPW14</t>
  </si>
  <si>
    <t>Authenticator feedback is labeled inappropriately</t>
  </si>
  <si>
    <t>HPW15</t>
  </si>
  <si>
    <t>Passwords are shared inappropriately</t>
  </si>
  <si>
    <t>HPW16</t>
  </si>
  <si>
    <t>Swipe-based passwords are allowed on mobile devices</t>
  </si>
  <si>
    <t>HPW17</t>
  </si>
  <si>
    <t>Default passwords have not been changed</t>
  </si>
  <si>
    <t>HPW18</t>
  </si>
  <si>
    <t xml:space="preserve">No password is required to remotely access an FTI system </t>
  </si>
  <si>
    <t>HPW19</t>
  </si>
  <si>
    <t>More than one Publication 1075 password requirement is not met</t>
  </si>
  <si>
    <t>HPW20</t>
  </si>
  <si>
    <t>User is not required to change password upon first use</t>
  </si>
  <si>
    <t>HPW21</t>
  </si>
  <si>
    <t>Passwords are allowed to be stored unencrypted in config files</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</si>
  <si>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</si>
  <si>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</si>
  <si>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</si>
  <si>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</si>
  <si>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</si>
  <si>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</si>
  <si>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</si>
  <si>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</si>
  <si>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</si>
  <si>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</si>
  <si>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</si>
  <si>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</si>
  <si>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</si>
  <si>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</si>
  <si>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</si>
  <si>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</si>
  <si>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</si>
  <si>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</si>
  <si>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</si>
  <si>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</si>
  <si>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</si>
  <si>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</si>
  <si>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</si>
  <si>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HRM1</t>
  </si>
  <si>
    <t>Multi-factor authentication is not required for external or remote access</t>
  </si>
  <si>
    <t>HRM10</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</si>
  <si>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</si>
  <si>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</si>
  <si>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</si>
  <si>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</si>
  <si>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</si>
  <si>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</si>
  <si>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</si>
  <si>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</si>
  <si>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</si>
  <si>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</si>
  <si>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</si>
  <si>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</si>
  <si>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HRM16</t>
  </si>
  <si>
    <t>VPN access points have not been limited</t>
  </si>
  <si>
    <t>HRM17</t>
  </si>
  <si>
    <t>SSH is not implemented correctly for device management</t>
  </si>
  <si>
    <t>HRM18</t>
  </si>
  <si>
    <t>Remote access policies are not sufficient</t>
  </si>
  <si>
    <t>HRM19</t>
  </si>
  <si>
    <t>Agency cannot remotely wipe lost mobile device</t>
  </si>
  <si>
    <t>HRM2</t>
  </si>
  <si>
    <t>Multi-factor authentication is not required to access FTI via personal devices</t>
  </si>
  <si>
    <t>HRM20</t>
  </si>
  <si>
    <t>Multi-factor authentication is not properly configured for external or remote access</t>
  </si>
  <si>
    <t>HRM3</t>
  </si>
  <si>
    <t>FTI access from personal devices</t>
  </si>
  <si>
    <t>HRM4</t>
  </si>
  <si>
    <t>FTI access from offshore</t>
  </si>
  <si>
    <t>HRM5</t>
  </si>
  <si>
    <t>User sessions do not terminate after the Publication 1075 period of inactivity</t>
  </si>
  <si>
    <t>HRM6</t>
  </si>
  <si>
    <t>The mainframe is directly routable to the internet via Port 23</t>
  </si>
  <si>
    <t>HRM7</t>
  </si>
  <si>
    <t>The agency does not adequately control remote access to its systems</t>
  </si>
  <si>
    <t>HRM8</t>
  </si>
  <si>
    <t>Direct root access is enabled on the system</t>
  </si>
  <si>
    <t>HRM9</t>
  </si>
  <si>
    <t>VPN technology does not perform host checking</t>
  </si>
  <si>
    <t>HSA1</t>
  </si>
  <si>
    <t>Live FTI data is used in test environments without approval</t>
  </si>
  <si>
    <t>HSA100</t>
  </si>
  <si>
    <t>HSA2</t>
  </si>
  <si>
    <t>Usage restrictions to open source software are not in place</t>
  </si>
  <si>
    <t>HSA3</t>
  </si>
  <si>
    <t>No agreement exists with 3rd party provider to host FTI</t>
  </si>
  <si>
    <t>HSA4</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</si>
  <si>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</si>
  <si>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</si>
  <si>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</si>
  <si>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</si>
  <si>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</si>
  <si>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</si>
  <si>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</si>
  <si>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</si>
  <si>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</si>
  <si>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</si>
  <si>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</si>
  <si>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</si>
  <si>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</si>
  <si>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</si>
  <si>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</si>
  <si>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</si>
  <si>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</si>
  <si>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HSA13</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</si>
  <si>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</si>
  <si>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</si>
  <si>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</si>
  <si>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</si>
  <si>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</si>
  <si>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</si>
  <si>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</si>
  <si>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HSA17</t>
  </si>
  <si>
    <t>Security is not a consideration in system design or upgrade</t>
  </si>
  <si>
    <t>HSA18</t>
  </si>
  <si>
    <t>Cloud vendor is not FedRAMP certified</t>
  </si>
  <si>
    <t>HSC1</t>
  </si>
  <si>
    <t>FTI is not encrypted in transit</t>
  </si>
  <si>
    <t>HSC2</t>
  </si>
  <si>
    <t>FTI is emailed outside of the agency</t>
  </si>
  <si>
    <t>HSC3</t>
  </si>
  <si>
    <t>FTI is emailed incorrectly inside the agency</t>
  </si>
  <si>
    <t>HSC4</t>
  </si>
  <si>
    <t>VOIP system not implemented correctly</t>
  </si>
  <si>
    <t>HSC5</t>
  </si>
  <si>
    <t>No DMZ exists for the network</t>
  </si>
  <si>
    <t>HSC6</t>
  </si>
  <si>
    <t>Not all connections to FTI systems are monitored</t>
  </si>
  <si>
    <t>HSC7</t>
  </si>
  <si>
    <t>NAT is not implemented for internal IP addresses</t>
  </si>
  <si>
    <t>HSC8</t>
  </si>
  <si>
    <t>Network architecture is flat</t>
  </si>
  <si>
    <t>HSC9</t>
  </si>
  <si>
    <t>Database listener is not properly configured</t>
  </si>
  <si>
    <t>HSC10</t>
  </si>
  <si>
    <t>FTI is not properly deleted / destroyed</t>
  </si>
  <si>
    <t>HSC100</t>
  </si>
  <si>
    <t>HSC11</t>
  </si>
  <si>
    <t>No backup plan exists to remove failed data loads in the data warehouse</t>
  </si>
  <si>
    <t>HSC12</t>
  </si>
  <si>
    <t>Original FTI extracts are not protected after ETL process</t>
  </si>
  <si>
    <t>HSC13</t>
  </si>
  <si>
    <t>FTI is transmitted incorrectly using an MFD</t>
  </si>
  <si>
    <t>HSC14</t>
  </si>
  <si>
    <t>VM to VM communication exists using VMCI</t>
  </si>
  <si>
    <t>HSC15</t>
  </si>
  <si>
    <t>Encryption capabilities do not meet FIPS 140-2 requirements</t>
  </si>
  <si>
    <t>HSC16</t>
  </si>
  <si>
    <t>System does not meet common criteria requirements</t>
  </si>
  <si>
    <t>HSC17</t>
  </si>
  <si>
    <t>Denial of Service protection settings are not configured</t>
  </si>
  <si>
    <t>HSC18</t>
  </si>
  <si>
    <t>System communication authenticity is not guaranteed</t>
  </si>
  <si>
    <t>HSC19</t>
  </si>
  <si>
    <t>Network perimeter devices do not properly restrict traffic</t>
  </si>
  <si>
    <t>HSC20</t>
  </si>
  <si>
    <t>Publicly available systems contain FTI</t>
  </si>
  <si>
    <t>HSC21</t>
  </si>
  <si>
    <t>Number of logon sessions are not managed appropriately</t>
  </si>
  <si>
    <t>HSC22</t>
  </si>
  <si>
    <t>VPN termination point is not sufficient</t>
  </si>
  <si>
    <t>HSC23</t>
  </si>
  <si>
    <t>Site survey has not been performed</t>
  </si>
  <si>
    <t>HSC24</t>
  </si>
  <si>
    <t>Digital Signatures or PKI certificates are expired or revoked</t>
  </si>
  <si>
    <t>HSC25</t>
  </si>
  <si>
    <t>Network sessions do not timeout per Publication 1075 requirements</t>
  </si>
  <si>
    <t>HSC26</t>
  </si>
  <si>
    <t>Email policy is not sufficient</t>
  </si>
  <si>
    <t>HSC27</t>
  </si>
  <si>
    <t>Traffic inspection is not sufficient</t>
  </si>
  <si>
    <t>HSC28</t>
  </si>
  <si>
    <t>The network is not properly segmented</t>
  </si>
  <si>
    <t>HSC29</t>
  </si>
  <si>
    <t xml:space="preserve">Cryptographic key pairs are not properly managed </t>
  </si>
  <si>
    <t>HSC30</t>
  </si>
  <si>
    <t>VLAN configurations do not utilize networking best practices</t>
  </si>
  <si>
    <t>HSC31</t>
  </si>
  <si>
    <t>Collaborative computing devices are not deployed securely</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</si>
  <si>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</si>
  <si>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</si>
  <si>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</si>
  <si>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</si>
  <si>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</si>
  <si>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</si>
  <si>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</si>
  <si>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System is configured to accept unwanted network connections</t>
  </si>
  <si>
    <t>HSC37</t>
  </si>
  <si>
    <t>Network connection to third party system is not properly configured</t>
  </si>
  <si>
    <t>HSC38</t>
  </si>
  <si>
    <t>SSL inspection has not been implemented</t>
  </si>
  <si>
    <t>HSC39</t>
  </si>
  <si>
    <t xml:space="preserve">The communications protocol is not NIST 800-52 compliant </t>
  </si>
  <si>
    <t>HSC40</t>
  </si>
  <si>
    <t>Unencrypted management sessions over the internal network</t>
  </si>
  <si>
    <t>HSC41</t>
  </si>
  <si>
    <t>Data at rest is not encrypted using the latest FIPS approved encryption</t>
  </si>
  <si>
    <t>Encryption capabilities do not meet the latest FIPS 140 requirements</t>
  </si>
  <si>
    <t>HSC43</t>
  </si>
  <si>
    <t>The version of TLS is not using the latest NIST 800-52 approved protocols</t>
  </si>
  <si>
    <t>HSC44</t>
  </si>
  <si>
    <t>DNSSEC has not been implemented</t>
  </si>
  <si>
    <t>HSC45</t>
  </si>
  <si>
    <t>DNSSEC has not been configured securely</t>
  </si>
  <si>
    <t>HSI1</t>
  </si>
  <si>
    <t>System configured to load or run removable media automatically</t>
  </si>
  <si>
    <t>System patch level is insufficient</t>
  </si>
  <si>
    <t>HSI3</t>
  </si>
  <si>
    <t>System is not monitored for threats</t>
  </si>
  <si>
    <t>HSI4</t>
  </si>
  <si>
    <t>No intrusion detection system exists</t>
  </si>
  <si>
    <t>HSI5</t>
  </si>
  <si>
    <t>OS files are not hashed to detect inappropriate changes</t>
  </si>
  <si>
    <t>HSI6</t>
  </si>
  <si>
    <t>Intrusion detection system not implemented correctly</t>
  </si>
  <si>
    <t>HSI7</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</si>
  <si>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</si>
  <si>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</si>
  <si>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</si>
  <si>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</si>
  <si>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</si>
  <si>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</si>
  <si>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</si>
  <si>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</si>
  <si>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HSI11</t>
  </si>
  <si>
    <t>Antivirus is not configured to automatically scan removable media</t>
  </si>
  <si>
    <t>HSI12</t>
  </si>
  <si>
    <t>No antivirus is configured on the system</t>
  </si>
  <si>
    <t>HSI13</t>
  </si>
  <si>
    <t>Antivirus does not exist on an internet-facing endpoint</t>
  </si>
  <si>
    <t>HSI14</t>
  </si>
  <si>
    <t>The system's automatic update feature is not configured appropriately</t>
  </si>
  <si>
    <t>HSI15</t>
  </si>
  <si>
    <t>Alerts are not acknowledged and/or logged</t>
  </si>
  <si>
    <t>HSI16</t>
  </si>
  <si>
    <t>Agency network not properly protected from spam email</t>
  </si>
  <si>
    <t>HSI17</t>
  </si>
  <si>
    <t>Antivirus is not configured appropriately</t>
  </si>
  <si>
    <t>HSI18</t>
  </si>
  <si>
    <t>VM rollbacks are conducted while connected to the network</t>
  </si>
  <si>
    <t>HSI19</t>
  </si>
  <si>
    <t>Data inputs are not being validated</t>
  </si>
  <si>
    <t>HSI20</t>
  </si>
  <si>
    <t xml:space="preserve">Agency does not receive security alerts, advisories, or directives </t>
  </si>
  <si>
    <t>HSI21</t>
  </si>
  <si>
    <t>FTI is inappropriately moved and shared with non-FTI virtual machines</t>
  </si>
  <si>
    <t>HSI22</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</si>
  <si>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</si>
  <si>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</si>
  <si>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</si>
  <si>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</si>
  <si>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</si>
  <si>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</si>
  <si>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</si>
  <si>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</si>
  <si>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</si>
  <si>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</si>
  <si>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 xml:space="preserve">Critical security patches have not been applied </t>
  </si>
  <si>
    <t>HSI28</t>
  </si>
  <si>
    <t>Security alerts are not disseminated to agency personnel</t>
  </si>
  <si>
    <t>HSI29</t>
  </si>
  <si>
    <t>Data inputs are from external sources</t>
  </si>
  <si>
    <t>HSI30</t>
  </si>
  <si>
    <t>System output is not secured in accordance with Publication 1075</t>
  </si>
  <si>
    <t>HSI31</t>
  </si>
  <si>
    <t>Agency does not properly retire or remove unneeded source code from production</t>
  </si>
  <si>
    <t>HSI32</t>
  </si>
  <si>
    <t>Virtual Switch (Vswitch) security parameters are set incorrectly</t>
  </si>
  <si>
    <t>HSI33</t>
  </si>
  <si>
    <t>Memory protection mechanisms are not sufficient</t>
  </si>
  <si>
    <t>HSI34</t>
  </si>
  <si>
    <t>A file integrity checking mechanism does not exist</t>
  </si>
  <si>
    <t>HSI35</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</si>
  <si>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</si>
  <si>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</si>
  <si>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</si>
  <si>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</si>
  <si>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</si>
  <si>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</si>
  <si>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</si>
  <si>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</si>
  <si>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</si>
  <si>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</si>
  <si>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</si>
  <si>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</si>
  <si>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</si>
  <si>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</si>
  <si>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</si>
  <si>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</si>
  <si>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HMP1</t>
  </si>
  <si>
    <t>Media sanitization is not sufficient</t>
  </si>
  <si>
    <t>HPE1</t>
  </si>
  <si>
    <t>Printer does not lock and prevent access to the hard drive</t>
  </si>
  <si>
    <t>HPM1</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</si>
  <si>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</si>
  <si>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</si>
  <si>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</si>
  <si>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</si>
  <si>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</si>
  <si>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</si>
  <si>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</si>
  <si>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</si>
  <si>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</si>
  <si>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</si>
  <si>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</si>
  <si>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</si>
  <si>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</si>
  <si>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</si>
  <si>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</si>
  <si>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</si>
  <si>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</si>
  <si>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</si>
  <si>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</si>
  <si>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</si>
  <si>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</si>
  <si>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</si>
  <si>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</si>
  <si>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</si>
  <si>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</si>
  <si>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</si>
  <si>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</si>
  <si>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</si>
  <si>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</si>
  <si>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</si>
  <si>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</si>
  <si>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</si>
  <si>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</si>
  <si>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</si>
  <si>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</si>
  <si>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</si>
  <si>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</si>
  <si>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</si>
  <si>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</si>
  <si>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</si>
  <si>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</si>
  <si>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</si>
  <si>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</si>
  <si>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</si>
  <si>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</si>
  <si>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</si>
  <si>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</si>
  <si>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</si>
  <si>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</si>
  <si>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</si>
  <si>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</si>
  <si>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</si>
  <si>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</si>
  <si>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</si>
  <si>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</si>
  <si>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</si>
  <si>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</si>
  <si>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</si>
  <si>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</si>
  <si>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</si>
  <si>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</si>
  <si>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</si>
  <si>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</si>
  <si>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</si>
  <si>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</si>
  <si>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</si>
  <si>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HTC129</t>
  </si>
  <si>
    <t>The MacOS 11.0 operating system is not configured securely</t>
  </si>
  <si>
    <t>HTC13</t>
  </si>
  <si>
    <t>The Top Secret Mainframe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</si>
  <si>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</si>
  <si>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</si>
  <si>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</si>
  <si>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</si>
  <si>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</si>
  <si>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</si>
  <si>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</si>
  <si>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</si>
  <si>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</si>
  <si>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</si>
  <si>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</si>
  <si>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</si>
  <si>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</si>
  <si>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</si>
  <si>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</si>
  <si>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</si>
  <si>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</si>
  <si>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</si>
  <si>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</si>
  <si>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</si>
  <si>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</si>
  <si>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</si>
  <si>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</si>
  <si>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</si>
  <si>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</si>
  <si>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</si>
  <si>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</si>
  <si>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</si>
  <si>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</si>
  <si>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</si>
  <si>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</si>
  <si>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</si>
  <si>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</si>
  <si>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</si>
  <si>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</si>
  <si>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</si>
  <si>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</si>
  <si>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</si>
  <si>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</si>
  <si>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</si>
  <si>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</si>
  <si>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</si>
  <si>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</si>
  <si>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</si>
  <si>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</si>
  <si>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</si>
  <si>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</si>
  <si>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</si>
  <si>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</si>
  <si>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</si>
  <si>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</si>
  <si>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</si>
  <si>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</si>
  <si>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</si>
  <si>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</si>
  <si>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</si>
  <si>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</si>
  <si>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</si>
  <si>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</si>
  <si>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</si>
  <si>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</si>
  <si>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</si>
  <si>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</si>
  <si>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</si>
  <si>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</si>
  <si>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</si>
  <si>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</si>
  <si>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</si>
  <si>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</si>
  <si>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</si>
  <si>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</si>
  <si>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</si>
  <si>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</si>
  <si>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</si>
  <si>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</si>
  <si>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</si>
  <si>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</si>
  <si>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</si>
  <si>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</si>
  <si>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</si>
  <si>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</si>
  <si>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</si>
  <si>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</si>
  <si>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</si>
  <si>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</si>
  <si>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</si>
  <si>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</si>
  <si>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</si>
  <si>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</si>
  <si>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</si>
  <si>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</si>
  <si>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</si>
  <si>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</si>
  <si>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</si>
  <si>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</si>
  <si>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</si>
  <si>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</si>
  <si>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</si>
  <si>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</si>
  <si>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</si>
  <si>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</si>
  <si>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</si>
  <si>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</si>
  <si>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</si>
  <si>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</si>
  <si>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</si>
  <si>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</si>
  <si>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</si>
  <si>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</si>
  <si>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</si>
  <si>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</si>
  <si>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</si>
  <si>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</si>
  <si>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</si>
  <si>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</si>
  <si>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</si>
  <si>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</si>
  <si>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</si>
  <si>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</si>
  <si>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</si>
  <si>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</si>
  <si>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</si>
  <si>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</si>
  <si>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</si>
  <si>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</si>
  <si>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</si>
  <si>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</si>
  <si>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</si>
  <si>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</si>
  <si>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</si>
  <si>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</si>
  <si>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</si>
  <si>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</si>
  <si>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</si>
  <si>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</si>
  <si>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</si>
  <si>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</si>
  <si>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</si>
  <si>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</si>
  <si>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</si>
  <si>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</si>
  <si>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</si>
  <si>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</si>
  <si>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</si>
  <si>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</si>
  <si>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</si>
  <si>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</si>
  <si>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</si>
  <si>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</si>
  <si>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</si>
  <si>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</si>
  <si>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</si>
  <si>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</si>
  <si>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</si>
  <si>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</si>
  <si>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</si>
  <si>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</si>
  <si>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</si>
  <si>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</si>
  <si>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</si>
  <si>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</si>
  <si>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</si>
  <si>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</si>
  <si>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</si>
  <si>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</si>
  <si>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</si>
  <si>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</si>
  <si>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</si>
  <si>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</si>
  <si>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</si>
  <si>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</si>
  <si>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</si>
  <si>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</si>
  <si>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</si>
  <si>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</si>
  <si>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</si>
  <si>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</si>
  <si>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</si>
  <si>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</si>
  <si>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</si>
  <si>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</si>
  <si>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</si>
  <si>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</si>
  <si>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</si>
  <si>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</si>
  <si>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</si>
  <si>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</si>
  <si>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</si>
  <si>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</si>
  <si>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</si>
  <si>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</si>
  <si>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</si>
  <si>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</si>
  <si>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</si>
  <si>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</si>
  <si>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</si>
  <si>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</si>
  <si>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</si>
  <si>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</si>
  <si>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</si>
  <si>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</si>
  <si>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</si>
  <si>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</si>
  <si>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</si>
  <si>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</si>
  <si>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HTC140</t>
  </si>
  <si>
    <t>The Windows 11 workstation has not been configured securely</t>
  </si>
  <si>
    <t>HTC141</t>
  </si>
  <si>
    <t>The Windows 2022 Server has not been configured securely</t>
  </si>
  <si>
    <t>HTC142</t>
  </si>
  <si>
    <t>The Kubernetes container has not been configured securely</t>
  </si>
  <si>
    <t>HTC143</t>
  </si>
  <si>
    <t>The Red Hat Open Shift container has not been configured securely</t>
  </si>
  <si>
    <t>HTC144</t>
  </si>
  <si>
    <t>The Docker container has not been configured securely</t>
  </si>
  <si>
    <t>HTC145</t>
  </si>
  <si>
    <t xml:space="preserve">The containerized technology has not been configured securely </t>
  </si>
  <si>
    <t>HTC146</t>
  </si>
  <si>
    <t>The DB2 v11 for LUW relational database management system (RDBMS) is not configured securely</t>
  </si>
  <si>
    <t>HTC147</t>
  </si>
  <si>
    <t>The DB2 v13 for Z/OS database management system is not configured securely</t>
  </si>
  <si>
    <t>HTC148</t>
  </si>
  <si>
    <t>The IBM z/OS 2.5 mainframe is not configured securely</t>
  </si>
  <si>
    <t>HTC149</t>
  </si>
  <si>
    <t>The Palo Alto Firewall running PanOS 10 is not configured securely</t>
  </si>
  <si>
    <t>HTC150</t>
  </si>
  <si>
    <t>The Cisco switch/router running iOS 17 is not configured securely</t>
  </si>
  <si>
    <t>HTC151</t>
  </si>
  <si>
    <t>The MacOS 12 operating system is not configured securely</t>
  </si>
  <si>
    <t>HTC152</t>
  </si>
  <si>
    <t>The OEL 9.0 Server is not configured securely</t>
  </si>
  <si>
    <t>HTC153</t>
  </si>
  <si>
    <t>The RHEL 9.0 Server is not configured securely</t>
  </si>
  <si>
    <t>HTC154</t>
  </si>
  <si>
    <t>The Rocky Linux 9 Server is not configured securely</t>
  </si>
  <si>
    <t>HTC155</t>
  </si>
  <si>
    <t>The MacOS 13 operating system is not configured securely</t>
  </si>
  <si>
    <t>HTC156</t>
  </si>
  <si>
    <t>The Palo Alto 11 firewall is not configured securely</t>
  </si>
  <si>
    <t>HTC157</t>
  </si>
  <si>
    <t>The FortiGate Firewall is not configured securely</t>
  </si>
  <si>
    <t>HTC158</t>
  </si>
  <si>
    <t>The NGNIX Web Server is not configured securely</t>
  </si>
  <si>
    <t>HTC159</t>
  </si>
  <si>
    <t>The SQL Server 2022 database is not configured securely</t>
  </si>
  <si>
    <t>HTC160</t>
  </si>
  <si>
    <t>The Debian 11 operating system is not configured securely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</si>
</sst>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m/d/yyyy;@"/>
    <numFmt numFmtId="165" formatCode="[&lt;=9999999]###\-####;\(###\)\ ###\-####"/>
    <numFmt numFmtId="166" formatCode="0.0"/>
  </numFmts>
  <fonts count="24" x14ac:knownFonts="1">
    <font>
      <sz val="10"/>
      <name val="Arial"/>
    </font>
    <font>
      <sz val="11"/>
      <color indexed="8"/>
      <name val="Calibri"/>
      <family val="2"/>
    </font>
    <font>
      <sz val="8"/>
      <name val="Arial"/>
      <family val="2"/>
    </font>
    <font>
      <b/>
      <sz val="10"/>
      <name val="Arial"/>
      <family val="2"/>
    </font>
    <font>
      <b/>
      <sz val="12"/>
      <name val="Arial"/>
      <family val="2"/>
    </font>
    <font>
      <i/>
      <sz val="10"/>
      <name val="Arial"/>
      <family val="2"/>
    </font>
    <font>
      <sz val="10"/>
      <color indexed="8"/>
      <name val="Arial"/>
      <family val="2"/>
    </font>
    <font>
      <sz val="10"/>
      <name val="Arial"/>
      <family val="2"/>
    </font>
    <font>
      <i/>
      <sz val="9"/>
      <name val="Arial"/>
      <family val="2"/>
    </font>
    <font>
      <sz val="12"/>
      <name val="Arial"/>
      <family val="2"/>
    </font>
    <font>
      <b/>
      <i/>
      <sz val="10"/>
      <name val="Arial"/>
      <family val="2"/>
    </font>
    <font>
      <b/>
      <u/>
      <sz val="10"/>
      <name val="Arial"/>
      <family val="2"/>
    </font>
    <font>
      <sz val="11"/>
      <color indexed="8"/>
      <name val="Calibri"/>
      <family val="2"/>
    </font>
    <font>
      <u/>
      <sz val="10"/>
      <color indexed="8"/>
      <name val="Arial"/>
      <family val="2"/>
    </font>
    <font>
      <b/>
      <u/>
      <sz val="10"/>
      <color indexed="8"/>
      <name val="Arial"/>
      <family val="2"/>
    </font>
    <font>
      <sz val="11"/>
      <color indexed="8"/>
      <name val="Arial"/>
      <family val="2"/>
    </font>
    <font>
      <sz val="11"/>
      <color theme="1"/>
      <name val="Calibri"/>
      <family val="2"/>
      <scheme val="minor"/>
    </font>
    <font>
      <sz val="10"/>
      <color theme="1"/>
      <name val="Arial"/>
      <family val="2"/>
    </font>
    <font>
      <sz val="10"/>
      <color rgb="FFAC0000"/>
      <name val="Arial"/>
      <family val="2"/>
    </font>
    <font>
      <b/>
      <sz val="10"/>
      <color theme="1"/>
      <name val="Arial"/>
      <family val="2"/>
    </font>
    <font>
      <sz val="10"/>
      <color theme="0"/>
      <name val="Arial"/>
      <family val="2"/>
    </font>
    <font>
      <b/>
      <sz val="10"/>
      <color rgb="FFFF0000"/>
      <name val="Arial"/>
      <family val="2"/>
    </font>
    <font>
      <b/>
      <sz val="11"/>
      <color rgb="FF000000"/>
      <name val="Calibri"/>
      <family val="2"/>
    </font>
    <font>
      <sz val="12"/>
      <color rgb="FF000000"/>
      <name val="Calibri"/>
      <family val="2"/>
    </font>
  </fonts>
  <fills count="16">
    <fill>
      <patternFill patternType="none"/>
    </fill>
    <fill>
      <patternFill patternType="gray125"/>
    </fill>
    <fill>
      <patternFill patternType="solid">
        <fgColor indexed="55"/>
        <bgColor indexed="64"/>
      </patternFill>
    </fill>
    <fill>
      <patternFill patternType="solid">
        <fgColor indexed="44"/>
        <bgColor indexed="64"/>
      </patternFill>
    </fill>
    <fill>
      <patternFill patternType="solid">
        <fgColor indexed="22"/>
        <bgColor indexed="64"/>
      </patternFill>
    </fill>
    <fill>
      <patternFill patternType="solid">
        <fgColor indexed="12"/>
        <bgColor indexed="8"/>
      </patternFill>
    </fill>
    <fill>
      <patternFill patternType="solid">
        <fgColor indexed="9"/>
        <bgColor indexed="8"/>
      </patternFill>
    </fill>
    <fill>
      <patternFill patternType="solid">
        <fgColor rgb="FFAFD7FF"/>
        <bgColor indexed="64"/>
      </patternFill>
    </fill>
    <fill>
      <patternFill patternType="solid">
        <fgColor rgb="FFB2B2B2"/>
        <bgColor indexed="64"/>
      </patternFill>
    </fill>
    <fill>
      <patternFill patternType="solid">
        <fgColor theme="0"/>
        <bgColor indexed="64"/>
      </patternFill>
    </fill>
    <fill>
      <patternFill patternType="solid">
        <fgColor theme="0" tint="-0.249977111117893"/>
        <bgColor indexed="64"/>
      </patternFill>
    </fill>
    <fill>
      <patternFill patternType="solid">
        <fgColor rgb="FFFF0000"/>
        <bgColor indexed="64"/>
      </patternFill>
    </fill>
    <fill>
      <patternFill patternType="solid">
        <fgColor theme="0" tint="-0.34998626667073579"/>
        <bgColor indexed="64"/>
      </patternFill>
    </fill>
    <fill>
      <patternFill patternType="solid">
        <fgColor theme="0"/>
        <bgColor indexed="8"/>
      </patternFill>
    </fill>
    <fill>
      <patternFill patternType="solid">
        <fgColor rgb="FFD0CECE"/>
        <bgColor rgb="FF000000"/>
      </patternFill>
    </fill>
    <fill>
      <patternFill patternType="solid">
        <fgColor rgb="FFFFFFFF"/>
        <bgColor rgb="FF000000"/>
      </patternFill>
    </fill>
  </fills>
  <borders count="50">
    <border>
      <left/>
      <right/>
      <top/>
      <bottom/>
      <diagonal/>
    </border>
    <border>
      <left style="thin">
        <color indexed="63"/>
      </left>
      <right/>
      <top/>
      <bottom/>
      <diagonal/>
    </border>
    <border>
      <left/>
      <right style="thin">
        <color indexed="63"/>
      </right>
      <top/>
      <bottom/>
      <diagonal/>
    </border>
    <border>
      <left/>
      <right/>
      <top/>
      <bottom style="thin">
        <color indexed="63"/>
      </bottom>
      <diagonal/>
    </border>
    <border>
      <left/>
      <right style="thin">
        <color indexed="63"/>
      </right>
      <top/>
      <bottom style="thin">
        <color indexed="63"/>
      </bottom>
      <diagonal/>
    </border>
    <border>
      <left style="thin">
        <color indexed="63"/>
      </left>
      <right/>
      <top/>
      <bottom style="thin">
        <color indexed="63"/>
      </bottom>
      <diagonal/>
    </border>
    <border>
      <left/>
      <right style="thin">
        <color indexed="64"/>
      </right>
      <top/>
      <bottom/>
      <diagonal/>
    </border>
    <border>
      <left/>
      <right style="thin">
        <color indexed="64"/>
      </right>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3"/>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11"/>
      </left>
      <right style="thin">
        <color indexed="11"/>
      </right>
      <top/>
      <bottom style="thin">
        <color indexed="11"/>
      </bottom>
      <diagonal/>
    </border>
    <border>
      <left style="thin">
        <color indexed="64"/>
      </left>
      <right style="thin">
        <color indexed="64"/>
      </right>
      <top/>
      <bottom/>
      <diagonal/>
    </border>
    <border>
      <left style="thin">
        <color indexed="63"/>
      </left>
      <right style="thin">
        <color indexed="63"/>
      </right>
      <top/>
      <bottom/>
      <diagonal/>
    </border>
    <border>
      <left style="thin">
        <color indexed="63"/>
      </left>
      <right style="thin">
        <color indexed="63"/>
      </right>
      <top/>
      <bottom style="thin">
        <color indexed="63"/>
      </bottom>
      <diagonal/>
    </border>
    <border>
      <left style="thin">
        <color indexed="64"/>
      </left>
      <right/>
      <top style="thin">
        <color indexed="64"/>
      </top>
      <bottom style="thin">
        <color indexed="64"/>
      </bottom>
      <diagonal/>
    </border>
    <border>
      <left style="thin">
        <color indexed="63"/>
      </left>
      <right style="thin">
        <color indexed="63"/>
      </right>
      <top style="thin">
        <color indexed="64"/>
      </top>
      <bottom style="thin">
        <color indexed="64"/>
      </bottom>
      <diagonal/>
    </border>
    <border>
      <left style="thin">
        <color indexed="63"/>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3"/>
      </left>
      <right/>
      <top style="thin">
        <color indexed="63"/>
      </top>
      <bottom/>
      <diagonal/>
    </border>
    <border>
      <left/>
      <right/>
      <top style="thin">
        <color indexed="63"/>
      </top>
      <bottom/>
      <diagonal/>
    </border>
    <border>
      <left/>
      <right style="thin">
        <color indexed="64"/>
      </right>
      <top style="thin">
        <color indexed="63"/>
      </top>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right style="thin">
        <color indexed="64"/>
      </right>
      <top style="thin">
        <color indexed="63"/>
      </top>
      <bottom style="thin">
        <color indexed="63"/>
      </bottom>
      <diagonal/>
    </border>
    <border>
      <left/>
      <right style="thin">
        <color indexed="63"/>
      </right>
      <top style="thin">
        <color indexed="63"/>
      </top>
      <bottom style="thin">
        <color indexed="63"/>
      </bottom>
      <diagonal/>
    </border>
    <border>
      <left style="thin">
        <color indexed="63"/>
      </left>
      <right style="thin">
        <color indexed="64"/>
      </right>
      <top style="thin">
        <color indexed="63"/>
      </top>
      <bottom style="thin">
        <color indexed="63"/>
      </bottom>
      <diagonal/>
    </border>
    <border>
      <left/>
      <right style="thin">
        <color indexed="63"/>
      </right>
      <top style="thin">
        <color indexed="63"/>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3"/>
      </bottom>
      <diagonal/>
    </border>
    <border>
      <left/>
      <right/>
      <top style="thin">
        <color indexed="64"/>
      </top>
      <bottom style="thin">
        <color indexed="63"/>
      </bottom>
      <diagonal/>
    </border>
    <border>
      <left/>
      <right style="thin">
        <color indexed="64"/>
      </right>
      <top style="thin">
        <color indexed="64"/>
      </top>
      <bottom style="thin">
        <color indexed="63"/>
      </bottom>
      <diagonal/>
    </border>
    <border>
      <left style="thin">
        <color indexed="64"/>
      </left>
      <right/>
      <top style="thin">
        <color indexed="63"/>
      </top>
      <bottom style="thin">
        <color indexed="63"/>
      </bottom>
      <diagonal/>
    </border>
    <border>
      <left style="thin">
        <color indexed="63"/>
      </left>
      <right style="thin">
        <color indexed="63"/>
      </right>
      <top style="thin">
        <color indexed="63"/>
      </top>
      <bottom style="thin">
        <color indexed="63"/>
      </bottom>
      <diagonal/>
    </border>
    <border>
      <left style="thin">
        <color indexed="64"/>
      </left>
      <right/>
      <top style="thin">
        <color indexed="63"/>
      </top>
      <bottom style="thin">
        <color indexed="64"/>
      </bottom>
      <diagonal/>
    </border>
    <border>
      <left/>
      <right style="thin">
        <color indexed="63"/>
      </right>
      <top style="thin">
        <color indexed="63"/>
      </top>
      <bottom style="thin">
        <color indexed="64"/>
      </bottom>
      <diagonal/>
    </border>
    <border>
      <left style="thin">
        <color indexed="63"/>
      </left>
      <right style="thin">
        <color indexed="63"/>
      </right>
      <top style="thin">
        <color indexed="63"/>
      </top>
      <bottom style="thin">
        <color indexed="64"/>
      </bottom>
      <diagonal/>
    </border>
    <border>
      <left style="thin">
        <color indexed="63"/>
      </left>
      <right style="thin">
        <color indexed="64"/>
      </right>
      <top style="thin">
        <color indexed="63"/>
      </top>
      <bottom style="thin">
        <color indexed="64"/>
      </bottom>
      <diagonal/>
    </border>
    <border>
      <left style="thin">
        <color indexed="63"/>
      </left>
      <right style="thin">
        <color indexed="63"/>
      </right>
      <top style="thin">
        <color indexed="63"/>
      </top>
      <bottom/>
      <diagonal/>
    </border>
    <border>
      <left style="thin">
        <color indexed="64"/>
      </left>
      <right style="thin">
        <color indexed="64"/>
      </right>
      <top style="thin">
        <color indexed="64"/>
      </top>
      <bottom/>
      <diagonal/>
    </border>
    <border>
      <left style="thin">
        <color indexed="11"/>
      </left>
      <right style="thin">
        <color indexed="11"/>
      </right>
      <top style="thin">
        <color indexed="11"/>
      </top>
      <bottom style="thin">
        <color indexed="11"/>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s>
  <cellStyleXfs count="8">
    <xf numFmtId="0" fontId="0" fillId="0" borderId="0"/>
    <xf numFmtId="0" fontId="16" fillId="0" borderId="0"/>
    <xf numFmtId="0" fontId="7" fillId="0" borderId="0"/>
    <xf numFmtId="0" fontId="16" fillId="0" borderId="0"/>
    <xf numFmtId="0" fontId="7" fillId="0" borderId="0"/>
    <xf numFmtId="0" fontId="7" fillId="0" borderId="0"/>
    <xf numFmtId="0" fontId="12" fillId="0" borderId="0" applyFill="0" applyProtection="0"/>
    <xf numFmtId="0" fontId="7" fillId="0" borderId="0"/>
  </cellStyleXfs>
  <cellXfs count="253">
    <xf numFmtId="0" fontId="0" fillId="0" borderId="0" xfId="0"/>
    <xf numFmtId="0" fontId="5" fillId="0" borderId="0" xfId="0" applyFont="1" applyAlignment="1">
      <alignment vertical="top" wrapText="1"/>
    </xf>
    <xf numFmtId="0" fontId="7" fillId="0" borderId="1" xfId="0" applyFont="1" applyBorder="1" applyAlignment="1">
      <alignment vertical="top"/>
    </xf>
    <xf numFmtId="0" fontId="7" fillId="0" borderId="0" xfId="0" applyFont="1" applyAlignment="1">
      <alignment vertical="top"/>
    </xf>
    <xf numFmtId="0" fontId="7" fillId="0" borderId="2" xfId="0" applyFont="1" applyBorder="1" applyAlignment="1">
      <alignment vertical="top"/>
    </xf>
    <xf numFmtId="0" fontId="7" fillId="0" borderId="3" xfId="0" applyFont="1" applyBorder="1" applyAlignment="1">
      <alignment vertical="top"/>
    </xf>
    <xf numFmtId="0" fontId="7" fillId="0" borderId="4" xfId="0" applyFont="1" applyBorder="1" applyAlignment="1">
      <alignment vertical="top"/>
    </xf>
    <xf numFmtId="0" fontId="5" fillId="0" borderId="0" xfId="0" applyFont="1" applyAlignment="1">
      <alignment vertical="top"/>
    </xf>
    <xf numFmtId="0" fontId="7" fillId="0" borderId="5" xfId="0" applyFont="1" applyBorder="1" applyAlignment="1">
      <alignment vertical="top"/>
    </xf>
    <xf numFmtId="0" fontId="9" fillId="3" borderId="0" xfId="0" applyFont="1" applyFill="1"/>
    <xf numFmtId="0" fontId="7" fillId="3" borderId="0" xfId="0" applyFont="1" applyFill="1"/>
    <xf numFmtId="0" fontId="0" fillId="3" borderId="5" xfId="0" applyFill="1" applyBorder="1"/>
    <xf numFmtId="0" fontId="7" fillId="3" borderId="3" xfId="0" applyFont="1" applyFill="1" applyBorder="1"/>
    <xf numFmtId="0" fontId="7" fillId="4" borderId="1" xfId="0" applyFont="1" applyFill="1" applyBorder="1" applyAlignment="1">
      <alignment vertical="top"/>
    </xf>
    <xf numFmtId="0" fontId="0" fillId="4" borderId="0" xfId="0" applyFill="1" applyAlignment="1">
      <alignment vertical="top"/>
    </xf>
    <xf numFmtId="0" fontId="0" fillId="4" borderId="5" xfId="0" applyFill="1" applyBorder="1" applyAlignment="1">
      <alignment vertical="top"/>
    </xf>
    <xf numFmtId="0" fontId="0" fillId="4" borderId="3" xfId="0" applyFill="1" applyBorder="1" applyAlignment="1">
      <alignment vertical="top"/>
    </xf>
    <xf numFmtId="0" fontId="7" fillId="0" borderId="0" xfId="0" applyFont="1"/>
    <xf numFmtId="0" fontId="18" fillId="0" borderId="0" xfId="0" applyFont="1"/>
    <xf numFmtId="0" fontId="3" fillId="8" borderId="5" xfId="0" applyFont="1" applyFill="1" applyBorder="1" applyAlignment="1">
      <alignment vertical="top"/>
    </xf>
    <xf numFmtId="0" fontId="3" fillId="8" borderId="3" xfId="0" applyFont="1" applyFill="1" applyBorder="1" applyAlignment="1">
      <alignment vertical="top"/>
    </xf>
    <xf numFmtId="0" fontId="3" fillId="8" borderId="4" xfId="0" applyFont="1" applyFill="1" applyBorder="1" applyAlignment="1">
      <alignment vertical="top"/>
    </xf>
    <xf numFmtId="0" fontId="3" fillId="8" borderId="1" xfId="0" applyFont="1" applyFill="1" applyBorder="1" applyAlignment="1">
      <alignment vertical="top"/>
    </xf>
    <xf numFmtId="0" fontId="3" fillId="8" borderId="0" xfId="0" applyFont="1" applyFill="1" applyAlignment="1">
      <alignment vertical="top"/>
    </xf>
    <xf numFmtId="0" fontId="3" fillId="8" borderId="2" xfId="0" applyFont="1" applyFill="1" applyBorder="1" applyAlignment="1">
      <alignment vertical="top"/>
    </xf>
    <xf numFmtId="0" fontId="6" fillId="4" borderId="0" xfId="0" applyFont="1" applyFill="1"/>
    <xf numFmtId="0" fontId="4" fillId="3" borderId="1" xfId="0" applyFont="1" applyFill="1" applyBorder="1"/>
    <xf numFmtId="0" fontId="17" fillId="3" borderId="1" xfId="0" applyFont="1" applyFill="1" applyBorder="1"/>
    <xf numFmtId="0" fontId="17" fillId="0" borderId="5" xfId="0" applyFont="1" applyBorder="1" applyAlignment="1">
      <alignment vertical="top"/>
    </xf>
    <xf numFmtId="0" fontId="19" fillId="8" borderId="5" xfId="0" applyFont="1" applyFill="1" applyBorder="1" applyAlignment="1">
      <alignment vertical="top"/>
    </xf>
    <xf numFmtId="0" fontId="19" fillId="8" borderId="3" xfId="0" applyFont="1" applyFill="1" applyBorder="1" applyAlignment="1">
      <alignment vertical="top"/>
    </xf>
    <xf numFmtId="0" fontId="19" fillId="8" borderId="4" xfId="0" applyFont="1" applyFill="1" applyBorder="1" applyAlignment="1">
      <alignment vertical="top"/>
    </xf>
    <xf numFmtId="0" fontId="17" fillId="0" borderId="3" xfId="0" applyFont="1" applyBorder="1" applyAlignment="1">
      <alignment vertical="top"/>
    </xf>
    <xf numFmtId="0" fontId="17" fillId="0" borderId="4" xfId="0" applyFont="1" applyBorder="1" applyAlignment="1">
      <alignment vertical="top"/>
    </xf>
    <xf numFmtId="0" fontId="6" fillId="4" borderId="0" xfId="0" applyFont="1" applyFill="1" applyAlignment="1">
      <alignment vertical="center"/>
    </xf>
    <xf numFmtId="0" fontId="9" fillId="3" borderId="6" xfId="0" applyFont="1" applyFill="1" applyBorder="1"/>
    <xf numFmtId="0" fontId="7" fillId="3" borderId="6" xfId="0" applyFont="1" applyFill="1" applyBorder="1"/>
    <xf numFmtId="0" fontId="7" fillId="3" borderId="7" xfId="0" applyFont="1" applyFill="1" applyBorder="1"/>
    <xf numFmtId="0" fontId="0" fillId="4" borderId="6" xfId="0" applyFill="1" applyBorder="1" applyAlignment="1">
      <alignment vertical="top"/>
    </xf>
    <xf numFmtId="0" fontId="0" fillId="4" borderId="7" xfId="0" applyFill="1" applyBorder="1" applyAlignment="1">
      <alignment vertical="top"/>
    </xf>
    <xf numFmtId="0" fontId="0" fillId="0" borderId="6" xfId="0" applyBorder="1"/>
    <xf numFmtId="0" fontId="7" fillId="0" borderId="8" xfId="0" applyFont="1" applyBorder="1" applyAlignment="1">
      <alignment horizontal="left" vertical="top" wrapText="1"/>
    </xf>
    <xf numFmtId="0" fontId="3" fillId="9" borderId="9" xfId="0" applyFont="1" applyFill="1" applyBorder="1"/>
    <xf numFmtId="0" fontId="5" fillId="9" borderId="9" xfId="0" applyFont="1" applyFill="1" applyBorder="1"/>
    <xf numFmtId="0" fontId="0" fillId="9" borderId="9" xfId="0" applyFill="1" applyBorder="1"/>
    <xf numFmtId="0" fontId="8" fillId="7" borderId="10" xfId="0" applyFont="1" applyFill="1" applyBorder="1" applyAlignment="1">
      <alignment horizontal="center" vertical="center" wrapText="1"/>
    </xf>
    <xf numFmtId="0" fontId="5" fillId="9" borderId="9" xfId="0" applyFont="1" applyFill="1" applyBorder="1" applyAlignment="1">
      <alignment vertical="top"/>
    </xf>
    <xf numFmtId="0" fontId="5" fillId="0" borderId="8" xfId="0" applyFont="1" applyBorder="1" applyAlignment="1">
      <alignment horizontal="center" vertical="center"/>
    </xf>
    <xf numFmtId="0" fontId="3" fillId="0" borderId="0" xfId="0" applyFont="1"/>
    <xf numFmtId="0" fontId="0" fillId="0" borderId="9" xfId="0" applyBorder="1"/>
    <xf numFmtId="0" fontId="8" fillId="7" borderId="11" xfId="0" applyFont="1" applyFill="1" applyBorder="1" applyAlignment="1">
      <alignment horizontal="center" vertical="center"/>
    </xf>
    <xf numFmtId="0" fontId="8" fillId="9" borderId="0" xfId="0" applyFont="1" applyFill="1" applyAlignment="1">
      <alignment horizontal="center" vertical="center"/>
    </xf>
    <xf numFmtId="0" fontId="7" fillId="0" borderId="8" xfId="0" applyFont="1" applyBorder="1" applyAlignment="1">
      <alignment horizontal="center" vertical="center"/>
    </xf>
    <xf numFmtId="0" fontId="5" fillId="0" borderId="8" xfId="0" applyFont="1" applyBorder="1" applyAlignment="1">
      <alignment horizontal="center" vertical="top" wrapText="1"/>
    </xf>
    <xf numFmtId="0" fontId="0" fillId="0" borderId="12" xfId="0" applyBorder="1"/>
    <xf numFmtId="0" fontId="0" fillId="0" borderId="13" xfId="0" applyBorder="1"/>
    <xf numFmtId="0" fontId="5" fillId="0" borderId="13" xfId="0" applyFont="1" applyBorder="1" applyAlignment="1">
      <alignment vertical="top" wrapText="1"/>
    </xf>
    <xf numFmtId="0" fontId="0" fillId="0" borderId="14" xfId="0" applyBorder="1"/>
    <xf numFmtId="0" fontId="3" fillId="8" borderId="9" xfId="0" applyFont="1" applyFill="1" applyBorder="1" applyAlignment="1">
      <alignment vertical="top"/>
    </xf>
    <xf numFmtId="0" fontId="3" fillId="8" borderId="6" xfId="0" applyFont="1" applyFill="1" applyBorder="1" applyAlignment="1">
      <alignment vertical="top"/>
    </xf>
    <xf numFmtId="0" fontId="3" fillId="8" borderId="12" xfId="0" applyFont="1" applyFill="1" applyBorder="1" applyAlignment="1">
      <alignment vertical="top"/>
    </xf>
    <xf numFmtId="0" fontId="3" fillId="8" borderId="13" xfId="0" applyFont="1" applyFill="1" applyBorder="1" applyAlignment="1">
      <alignment vertical="top"/>
    </xf>
    <xf numFmtId="0" fontId="3" fillId="8" borderId="14" xfId="0" applyFont="1" applyFill="1" applyBorder="1" applyAlignment="1">
      <alignment vertical="top"/>
    </xf>
    <xf numFmtId="0" fontId="3" fillId="7" borderId="8" xfId="0" applyFont="1" applyFill="1" applyBorder="1" applyAlignment="1" applyProtection="1">
      <alignment vertical="top" wrapText="1"/>
      <protection locked="0"/>
    </xf>
    <xf numFmtId="0" fontId="0" fillId="0" borderId="0" xfId="0" applyProtection="1">
      <protection locked="0"/>
    </xf>
    <xf numFmtId="0" fontId="16" fillId="0" borderId="8" xfId="1" applyBorder="1" applyAlignment="1">
      <alignment horizontal="center" vertical="top"/>
    </xf>
    <xf numFmtId="0" fontId="7" fillId="0" borderId="0" xfId="0" applyFont="1" applyProtection="1">
      <protection locked="0"/>
    </xf>
    <xf numFmtId="0" fontId="10" fillId="0" borderId="8" xfId="0" applyFont="1" applyBorder="1" applyAlignment="1">
      <alignment horizontal="center" vertical="center"/>
    </xf>
    <xf numFmtId="0" fontId="10" fillId="0" borderId="8" xfId="0" applyFont="1" applyBorder="1" applyAlignment="1">
      <alignment horizontal="center" vertical="center" wrapText="1"/>
    </xf>
    <xf numFmtId="9" fontId="10" fillId="0" borderId="8" xfId="0" applyNumberFormat="1" applyFont="1" applyBorder="1" applyAlignment="1">
      <alignment horizontal="center" vertical="center"/>
    </xf>
    <xf numFmtId="0" fontId="7" fillId="0" borderId="8" xfId="0" applyFont="1" applyBorder="1" applyAlignment="1" applyProtection="1">
      <alignment horizontal="left" vertical="top" wrapText="1"/>
      <protection locked="0"/>
    </xf>
    <xf numFmtId="0" fontId="1" fillId="9" borderId="0" xfId="0" applyFont="1" applyFill="1"/>
    <xf numFmtId="0" fontId="10" fillId="0" borderId="8" xfId="0" applyFont="1" applyBorder="1" applyAlignment="1">
      <alignment horizontal="center"/>
    </xf>
    <xf numFmtId="0" fontId="20" fillId="9" borderId="0" xfId="0" applyFont="1" applyFill="1"/>
    <xf numFmtId="0" fontId="21" fillId="9" borderId="0" xfId="0" applyFont="1" applyFill="1"/>
    <xf numFmtId="0" fontId="0" fillId="9" borderId="0" xfId="0" applyFill="1"/>
    <xf numFmtId="0" fontId="0" fillId="0" borderId="0" xfId="0" applyAlignment="1" applyProtection="1">
      <alignment horizontal="left" vertical="top"/>
      <protection locked="0"/>
    </xf>
    <xf numFmtId="0" fontId="6" fillId="4" borderId="0" xfId="0" applyFont="1" applyFill="1" applyAlignment="1">
      <alignment horizontal="left" vertical="top" wrapText="1"/>
    </xf>
    <xf numFmtId="0" fontId="0" fillId="0" borderId="0" xfId="0" applyAlignment="1">
      <alignment horizontal="left" vertical="top" wrapText="1"/>
    </xf>
    <xf numFmtId="0" fontId="7" fillId="0" borderId="8" xfId="0" applyFont="1" applyBorder="1" applyAlignment="1" applyProtection="1">
      <alignment vertical="top" wrapText="1"/>
      <protection locked="0"/>
    </xf>
    <xf numFmtId="0" fontId="7" fillId="0" borderId="8" xfId="0" applyFont="1" applyBorder="1" applyAlignment="1">
      <alignment horizontal="center" vertical="center" wrapText="1"/>
    </xf>
    <xf numFmtId="0" fontId="7" fillId="0" borderId="8" xfId="4" applyBorder="1" applyAlignment="1">
      <alignment horizontal="left" vertical="top" wrapText="1"/>
    </xf>
    <xf numFmtId="0" fontId="6" fillId="4" borderId="2" xfId="0" applyFont="1" applyFill="1" applyBorder="1" applyAlignment="1">
      <alignment vertical="center"/>
    </xf>
    <xf numFmtId="0" fontId="7" fillId="0" borderId="8" xfId="4" applyBorder="1" applyAlignment="1" applyProtection="1">
      <alignment horizontal="left" vertical="top" wrapText="1"/>
      <protection locked="0"/>
    </xf>
    <xf numFmtId="0" fontId="7" fillId="0" borderId="8" xfId="3" applyFont="1" applyBorder="1" applyAlignment="1">
      <alignment horizontal="left" vertical="top" wrapText="1"/>
    </xf>
    <xf numFmtId="0" fontId="7" fillId="0" borderId="8" xfId="4" applyBorder="1" applyAlignment="1" applyProtection="1">
      <alignment vertical="top" wrapText="1"/>
      <protection locked="0"/>
    </xf>
    <xf numFmtId="0" fontId="7" fillId="0" borderId="0" xfId="0" applyFont="1" applyAlignment="1">
      <alignment horizontal="left" vertical="top" wrapText="1"/>
    </xf>
    <xf numFmtId="0" fontId="6" fillId="0" borderId="8" xfId="0" applyFont="1" applyBorder="1" applyAlignment="1">
      <alignment horizontal="left" vertical="top" wrapText="1"/>
    </xf>
    <xf numFmtId="0" fontId="6" fillId="4" borderId="2" xfId="0" applyFont="1" applyFill="1" applyBorder="1" applyAlignment="1">
      <alignment horizontal="left" vertical="top" wrapText="1"/>
    </xf>
    <xf numFmtId="0" fontId="7" fillId="0" borderId="0" xfId="0" applyFont="1" applyAlignment="1" applyProtection="1">
      <alignment horizontal="left" vertical="top" wrapText="1"/>
      <protection locked="0"/>
    </xf>
    <xf numFmtId="2" fontId="6" fillId="0" borderId="8" xfId="0" applyNumberFormat="1" applyFont="1" applyBorder="1" applyAlignment="1">
      <alignment horizontal="left" vertical="top" wrapText="1"/>
    </xf>
    <xf numFmtId="0" fontId="6" fillId="5" borderId="15" xfId="0" applyFont="1" applyFill="1" applyBorder="1" applyAlignment="1">
      <alignment horizontal="left" vertical="top" wrapText="1"/>
    </xf>
    <xf numFmtId="0" fontId="7" fillId="9" borderId="0" xfId="0" applyFont="1" applyFill="1" applyAlignment="1">
      <alignment horizontal="left" vertical="top" wrapText="1"/>
    </xf>
    <xf numFmtId="0" fontId="7" fillId="0" borderId="8" xfId="3" applyFont="1" applyBorder="1" applyAlignment="1">
      <alignment horizontal="center" vertical="top" wrapText="1"/>
    </xf>
    <xf numFmtId="0" fontId="6" fillId="4" borderId="0" xfId="0" applyFont="1" applyFill="1" applyAlignment="1">
      <alignment horizontal="center" vertical="top" wrapText="1"/>
    </xf>
    <xf numFmtId="0" fontId="7" fillId="0" borderId="0" xfId="0" applyFont="1" applyAlignment="1">
      <alignment horizontal="center" vertical="top" wrapText="1"/>
    </xf>
    <xf numFmtId="0" fontId="7" fillId="9" borderId="8" xfId="0" applyFont="1" applyFill="1" applyBorder="1" applyAlignment="1">
      <alignment horizontal="left" vertical="top" wrapText="1"/>
    </xf>
    <xf numFmtId="0" fontId="7" fillId="10" borderId="16" xfId="0" applyFont="1" applyFill="1" applyBorder="1" applyAlignment="1" applyProtection="1">
      <alignment horizontal="left" vertical="top" wrapText="1"/>
      <protection locked="0"/>
    </xf>
    <xf numFmtId="0" fontId="7" fillId="10" borderId="16" xfId="0" applyFont="1" applyFill="1" applyBorder="1" applyAlignment="1">
      <alignment horizontal="left" vertical="top" wrapText="1"/>
    </xf>
    <xf numFmtId="0" fontId="3" fillId="10" borderId="16" xfId="0" applyFont="1" applyFill="1" applyBorder="1" applyAlignment="1" applyProtection="1">
      <alignment horizontal="left" vertical="top" wrapText="1"/>
      <protection locked="0"/>
    </xf>
    <xf numFmtId="0" fontId="6" fillId="4" borderId="0" xfId="0" applyFont="1" applyFill="1" applyAlignment="1">
      <alignment horizontal="left" vertical="top"/>
    </xf>
    <xf numFmtId="0" fontId="7" fillId="9" borderId="8" xfId="0" applyFont="1" applyFill="1" applyBorder="1" applyAlignment="1" applyProtection="1">
      <alignment horizontal="left" vertical="top" wrapText="1"/>
      <protection locked="0"/>
    </xf>
    <xf numFmtId="0" fontId="3" fillId="10" borderId="0" xfId="0" applyFont="1" applyFill="1" applyAlignment="1" applyProtection="1">
      <alignment horizontal="left" vertical="top" wrapText="1"/>
      <protection locked="0"/>
    </xf>
    <xf numFmtId="0" fontId="3" fillId="10" borderId="13" xfId="0" applyFont="1" applyFill="1" applyBorder="1" applyAlignment="1">
      <alignment horizontal="left" vertical="top" wrapText="1"/>
    </xf>
    <xf numFmtId="0" fontId="3" fillId="10" borderId="13" xfId="0" applyFont="1" applyFill="1" applyBorder="1" applyAlignment="1" applyProtection="1">
      <alignment horizontal="left" vertical="top" wrapText="1"/>
      <protection locked="0"/>
    </xf>
    <xf numFmtId="0" fontId="3" fillId="7" borderId="17" xfId="0" applyFont="1" applyFill="1" applyBorder="1" applyAlignment="1">
      <alignment horizontal="left" vertical="top" wrapText="1"/>
    </xf>
    <xf numFmtId="0" fontId="3" fillId="7" borderId="6" xfId="0" applyFont="1" applyFill="1" applyBorder="1" applyAlignment="1" applyProtection="1">
      <alignment horizontal="left" vertical="top" wrapText="1"/>
      <protection locked="0"/>
    </xf>
    <xf numFmtId="0" fontId="3" fillId="7" borderId="16" xfId="0" applyFont="1" applyFill="1" applyBorder="1" applyAlignment="1" applyProtection="1">
      <alignment horizontal="left" vertical="top" wrapText="1"/>
      <protection locked="0"/>
    </xf>
    <xf numFmtId="0" fontId="3" fillId="7" borderId="9" xfId="0" applyFont="1" applyFill="1" applyBorder="1" applyAlignment="1" applyProtection="1">
      <alignment horizontal="left" vertical="top" wrapText="1"/>
      <protection locked="0"/>
    </xf>
    <xf numFmtId="0" fontId="3" fillId="7" borderId="16" xfId="0" applyFont="1" applyFill="1" applyBorder="1" applyAlignment="1" applyProtection="1">
      <alignment horizontal="center" vertical="top" wrapText="1"/>
      <protection locked="0"/>
    </xf>
    <xf numFmtId="0" fontId="3" fillId="2" borderId="0" xfId="0" applyFont="1" applyFill="1" applyAlignment="1" applyProtection="1">
      <alignment horizontal="center" vertical="top" wrapText="1"/>
      <protection locked="0"/>
    </xf>
    <xf numFmtId="0" fontId="3" fillId="11" borderId="17" xfId="6" applyFont="1" applyFill="1" applyBorder="1" applyAlignment="1" applyProtection="1">
      <alignment horizontal="left" vertical="top" wrapText="1"/>
    </xf>
    <xf numFmtId="0" fontId="15" fillId="12" borderId="8" xfId="0" applyFont="1" applyFill="1" applyBorder="1" applyAlignment="1">
      <alignment horizontal="left" vertical="top" wrapText="1"/>
    </xf>
    <xf numFmtId="0" fontId="3" fillId="11" borderId="8" xfId="0" applyFont="1" applyFill="1" applyBorder="1" applyAlignment="1">
      <alignment horizontal="left" vertical="top" wrapText="1"/>
    </xf>
    <xf numFmtId="0" fontId="3" fillId="11" borderId="8" xfId="7" applyFont="1" applyFill="1" applyBorder="1" applyAlignment="1">
      <alignment horizontal="left" vertical="top" wrapText="1"/>
    </xf>
    <xf numFmtId="0" fontId="0" fillId="0" borderId="0" xfId="0" applyAlignment="1">
      <alignment horizontal="left" indent="1"/>
    </xf>
    <xf numFmtId="0" fontId="7" fillId="0" borderId="18" xfId="0" applyFont="1" applyBorder="1" applyAlignment="1" applyProtection="1">
      <alignment horizontal="left" vertical="top" wrapText="1"/>
      <protection locked="0"/>
    </xf>
    <xf numFmtId="0" fontId="7" fillId="0" borderId="8" xfId="0" applyFont="1" applyBorder="1" applyAlignment="1">
      <alignment wrapText="1"/>
    </xf>
    <xf numFmtId="0" fontId="7" fillId="0" borderId="8" xfId="5" applyBorder="1" applyAlignment="1">
      <alignment horizontal="left" vertical="top" wrapText="1"/>
    </xf>
    <xf numFmtId="0" fontId="6" fillId="0" borderId="8" xfId="0" applyFont="1" applyBorder="1" applyAlignment="1" applyProtection="1">
      <alignment vertical="top" wrapText="1"/>
      <protection locked="0"/>
    </xf>
    <xf numFmtId="0" fontId="7" fillId="0" borderId="8" xfId="6" applyFont="1" applyFill="1" applyBorder="1" applyAlignment="1" applyProtection="1">
      <alignment horizontal="left" vertical="top" wrapText="1"/>
    </xf>
    <xf numFmtId="10" fontId="7" fillId="0" borderId="8" xfId="6" applyNumberFormat="1" applyFont="1" applyFill="1" applyBorder="1" applyAlignment="1" applyProtection="1">
      <alignment horizontal="left" vertical="top" wrapText="1"/>
    </xf>
    <xf numFmtId="0" fontId="6" fillId="0" borderId="8" xfId="0" applyFont="1" applyBorder="1" applyAlignment="1" applyProtection="1">
      <alignment horizontal="left" vertical="top" wrapText="1"/>
      <protection locked="0"/>
    </xf>
    <xf numFmtId="10" fontId="7" fillId="0" borderId="8" xfId="0" applyNumberFormat="1" applyFont="1" applyBorder="1" applyAlignment="1">
      <alignment horizontal="left" vertical="top" wrapText="1"/>
    </xf>
    <xf numFmtId="0" fontId="6" fillId="0" borderId="8" xfId="0" applyFont="1" applyBorder="1" applyAlignment="1" applyProtection="1">
      <alignment vertical="top"/>
      <protection locked="0"/>
    </xf>
    <xf numFmtId="0" fontId="7" fillId="0" borderId="0" xfId="0" applyFont="1" applyAlignment="1">
      <alignment horizontal="left" vertical="top" wrapText="1"/>
    </xf>
    <xf numFmtId="0" fontId="0" fillId="0" borderId="0" xfId="0" applyFont="1" applyFill="1" applyBorder="1" applyAlignment="1"/>
    <xf numFmtId="14" fontId="0" fillId="0" borderId="0" xfId="0" applyNumberFormat="1" applyFont="1" applyFill="1" applyBorder="1" applyAlignment="1"/>
    <xf numFmtId="0" fontId="23" fillId="15" borderId="11" xfId="0" applyFont="1" applyFill="1" applyBorder="1" applyAlignment="1">
      <alignment wrapText="1"/>
    </xf>
    <xf numFmtId="0" fontId="23" fillId="15" borderId="14" xfId="0" applyFont="1" applyFill="1" applyBorder="1" applyAlignment="1">
      <alignment wrapText="1"/>
    </xf>
    <xf numFmtId="0" fontId="3" fillId="4" borderId="19" xfId="0" applyFont="1" applyFill="1" applyBorder="1"/>
    <xf numFmtId="0" fontId="8" fillId="7" borderId="20" xfId="0" applyFont="1" applyFill="1" applyBorder="1" applyAlignment="1">
      <alignment horizontal="center" vertical="center" wrapText="1"/>
    </xf>
    <xf numFmtId="0" fontId="8" fillId="7" borderId="21" xfId="0" applyFont="1" applyFill="1" applyBorder="1" applyAlignment="1">
      <alignment horizontal="center" vertical="center" wrapText="1"/>
    </xf>
    <xf numFmtId="0" fontId="7" fillId="9" borderId="19" xfId="0" applyFont="1" applyFill="1" applyBorder="1"/>
    <xf numFmtId="0" fontId="7" fillId="0" borderId="19" xfId="0" applyFont="1" applyBorder="1" applyAlignment="1">
      <alignment horizontal="left" vertical="top" wrapText="1"/>
    </xf>
    <xf numFmtId="0" fontId="7" fillId="0" borderId="19" xfId="0" applyFont="1" applyBorder="1" applyAlignment="1" applyProtection="1">
      <alignment horizontal="left" vertical="top" wrapText="1"/>
      <protection locked="0"/>
    </xf>
    <xf numFmtId="0" fontId="4" fillId="3" borderId="23" xfId="0" applyFont="1" applyFill="1" applyBorder="1"/>
    <xf numFmtId="0" fontId="7" fillId="3" borderId="24" xfId="0" applyFont="1" applyFill="1" applyBorder="1"/>
    <xf numFmtId="0" fontId="7" fillId="3" borderId="25" xfId="0" applyFont="1" applyFill="1" applyBorder="1"/>
    <xf numFmtId="0" fontId="3" fillId="4" borderId="23" xfId="0" applyFont="1" applyFill="1" applyBorder="1" applyAlignment="1">
      <alignment vertical="center"/>
    </xf>
    <xf numFmtId="0" fontId="3" fillId="4" borderId="24" xfId="0" applyFont="1" applyFill="1" applyBorder="1" applyAlignment="1">
      <alignment vertical="center"/>
    </xf>
    <xf numFmtId="0" fontId="3" fillId="4" borderId="25" xfId="0" applyFont="1" applyFill="1" applyBorder="1" applyAlignment="1">
      <alignment vertical="center"/>
    </xf>
    <xf numFmtId="0" fontId="3" fillId="2" borderId="26" xfId="0" applyFont="1" applyFill="1" applyBorder="1" applyAlignment="1">
      <alignment vertical="center"/>
    </xf>
    <xf numFmtId="0" fontId="3" fillId="2" borderId="27" xfId="0" applyFont="1" applyFill="1" applyBorder="1" applyAlignment="1">
      <alignment vertical="center"/>
    </xf>
    <xf numFmtId="0" fontId="3" fillId="2" borderId="28" xfId="0" applyFont="1" applyFill="1" applyBorder="1" applyAlignment="1">
      <alignment vertical="center"/>
    </xf>
    <xf numFmtId="0" fontId="3" fillId="9" borderId="26" xfId="0" applyFont="1" applyFill="1" applyBorder="1" applyAlignment="1">
      <alignment horizontal="left" vertical="center"/>
    </xf>
    <xf numFmtId="0" fontId="3" fillId="9" borderId="29" xfId="0" applyFont="1" applyFill="1" applyBorder="1" applyAlignment="1">
      <alignment vertical="center"/>
    </xf>
    <xf numFmtId="0" fontId="7" fillId="0" borderId="30" xfId="0" applyFont="1" applyBorder="1" applyAlignment="1" applyProtection="1">
      <alignment horizontal="left" vertical="top" wrapText="1"/>
      <protection locked="0"/>
    </xf>
    <xf numFmtId="14" fontId="7" fillId="0" borderId="30" xfId="0" quotePrefix="1" applyNumberFormat="1" applyFont="1" applyBorder="1" applyAlignment="1" applyProtection="1">
      <alignment horizontal="left" vertical="top" wrapText="1"/>
      <protection locked="0"/>
    </xf>
    <xf numFmtId="164" fontId="7" fillId="0" borderId="30" xfId="0" applyNumberFormat="1" applyFont="1" applyBorder="1" applyAlignment="1" applyProtection="1">
      <alignment horizontal="left" vertical="top" wrapText="1"/>
      <protection locked="0"/>
    </xf>
    <xf numFmtId="0" fontId="3" fillId="0" borderId="26" xfId="0" applyFont="1" applyBorder="1" applyAlignment="1">
      <alignment horizontal="left" vertical="center"/>
    </xf>
    <xf numFmtId="0" fontId="0" fillId="7" borderId="26" xfId="0" applyFill="1" applyBorder="1" applyAlignment="1">
      <alignment vertical="center"/>
    </xf>
    <xf numFmtId="0" fontId="0" fillId="7" borderId="27" xfId="0" applyFill="1" applyBorder="1" applyAlignment="1">
      <alignment vertical="center"/>
    </xf>
    <xf numFmtId="0" fontId="0" fillId="7" borderId="28" xfId="0" applyFill="1" applyBorder="1" applyAlignment="1">
      <alignment vertical="center"/>
    </xf>
    <xf numFmtId="0" fontId="3" fillId="0" borderId="26" xfId="0" applyFont="1" applyBorder="1" applyAlignment="1">
      <alignment vertical="center"/>
    </xf>
    <xf numFmtId="0" fontId="17" fillId="0" borderId="28" xfId="0" applyFont="1" applyBorder="1" applyAlignment="1">
      <alignment vertical="center" wrapText="1"/>
    </xf>
    <xf numFmtId="0" fontId="17" fillId="0" borderId="28" xfId="0" applyFont="1" applyBorder="1" applyAlignment="1" applyProtection="1">
      <alignment horizontal="left" vertical="top" wrapText="1"/>
      <protection locked="0"/>
    </xf>
    <xf numFmtId="165" fontId="17" fillId="0" borderId="28" xfId="0" applyNumberFormat="1" applyFont="1" applyBorder="1" applyAlignment="1">
      <alignment vertical="center" wrapText="1"/>
    </xf>
    <xf numFmtId="165" fontId="17" fillId="0" borderId="28" xfId="0" applyNumberFormat="1" applyFont="1" applyBorder="1" applyAlignment="1" applyProtection="1">
      <alignment horizontal="left" vertical="top" wrapText="1"/>
      <protection locked="0"/>
    </xf>
    <xf numFmtId="0" fontId="0" fillId="7" borderId="28" xfId="0" applyFill="1" applyBorder="1" applyAlignment="1">
      <alignment horizontal="left" vertical="center"/>
    </xf>
    <xf numFmtId="0" fontId="3" fillId="2" borderId="26" xfId="0" applyFont="1" applyFill="1" applyBorder="1"/>
    <xf numFmtId="0" fontId="3" fillId="2" borderId="27" xfId="0" applyFont="1" applyFill="1" applyBorder="1"/>
    <xf numFmtId="0" fontId="3" fillId="2" borderId="29" xfId="0" applyFont="1" applyFill="1" applyBorder="1"/>
    <xf numFmtId="0" fontId="3" fillId="0" borderId="23" xfId="0" applyFont="1" applyBorder="1" applyAlignment="1">
      <alignment vertical="center"/>
    </xf>
    <xf numFmtId="0" fontId="3" fillId="0" borderId="24" xfId="0" applyFont="1" applyBorder="1" applyAlignment="1">
      <alignment vertical="center"/>
    </xf>
    <xf numFmtId="0" fontId="3" fillId="0" borderId="31" xfId="0" applyFont="1" applyBorder="1" applyAlignment="1">
      <alignment vertical="center"/>
    </xf>
    <xf numFmtId="0" fontId="0" fillId="0" borderId="32" xfId="0" applyBorder="1"/>
    <xf numFmtId="0" fontId="0" fillId="0" borderId="33" xfId="0" applyBorder="1"/>
    <xf numFmtId="0" fontId="0" fillId="0" borderId="34" xfId="0" applyBorder="1"/>
    <xf numFmtId="0" fontId="3" fillId="7" borderId="32" xfId="0" applyFont="1" applyFill="1" applyBorder="1"/>
    <xf numFmtId="0" fontId="3" fillId="7" borderId="33" xfId="0" applyFont="1" applyFill="1" applyBorder="1"/>
    <xf numFmtId="0" fontId="3" fillId="7" borderId="34" xfId="0" applyFont="1" applyFill="1" applyBorder="1"/>
    <xf numFmtId="0" fontId="0" fillId="10" borderId="35" xfId="0" applyFill="1" applyBorder="1"/>
    <xf numFmtId="0" fontId="3" fillId="4" borderId="35" xfId="0" applyFont="1" applyFill="1" applyBorder="1"/>
    <xf numFmtId="0" fontId="0" fillId="10" borderId="22" xfId="0" applyFill="1" applyBorder="1"/>
    <xf numFmtId="0" fontId="3" fillId="4" borderId="36" xfId="0" applyFont="1" applyFill="1" applyBorder="1"/>
    <xf numFmtId="0" fontId="3" fillId="4" borderId="37" xfId="0" applyFont="1" applyFill="1" applyBorder="1"/>
    <xf numFmtId="0" fontId="3" fillId="4" borderId="38" xfId="0" applyFont="1" applyFill="1" applyBorder="1"/>
    <xf numFmtId="0" fontId="7" fillId="7" borderId="39" xfId="0" applyFont="1" applyFill="1" applyBorder="1" applyAlignment="1">
      <alignment vertical="center"/>
    </xf>
    <xf numFmtId="0" fontId="0" fillId="7" borderId="29" xfId="0" applyFill="1" applyBorder="1" applyAlignment="1">
      <alignment vertical="center"/>
    </xf>
    <xf numFmtId="0" fontId="8" fillId="7" borderId="40" xfId="0" applyFont="1" applyFill="1" applyBorder="1" applyAlignment="1">
      <alignment horizontal="center" vertical="center"/>
    </xf>
    <xf numFmtId="0" fontId="8" fillId="7" borderId="30" xfId="0" applyFont="1" applyFill="1" applyBorder="1" applyAlignment="1">
      <alignment horizontal="center" vertical="center"/>
    </xf>
    <xf numFmtId="0" fontId="3" fillId="0" borderId="41" xfId="0" applyFont="1" applyBorder="1" applyAlignment="1">
      <alignment vertical="center"/>
    </xf>
    <xf numFmtId="0" fontId="3" fillId="0" borderId="42" xfId="0" applyFont="1" applyBorder="1" applyAlignment="1">
      <alignment vertical="center"/>
    </xf>
    <xf numFmtId="0" fontId="7" fillId="0" borderId="43" xfId="0" applyFont="1" applyBorder="1" applyAlignment="1">
      <alignment horizontal="center" vertical="center"/>
    </xf>
    <xf numFmtId="0" fontId="7" fillId="0" borderId="44" xfId="0" applyFont="1" applyBorder="1" applyAlignment="1">
      <alignment horizontal="center" vertical="center"/>
    </xf>
    <xf numFmtId="0" fontId="3" fillId="4" borderId="22" xfId="0" applyFont="1" applyFill="1" applyBorder="1"/>
    <xf numFmtId="0" fontId="7" fillId="0" borderId="35" xfId="0" applyFont="1" applyBorder="1"/>
    <xf numFmtId="2" fontId="3" fillId="0" borderId="22" xfId="0" applyNumberFormat="1" applyFont="1" applyBorder="1" applyAlignment="1">
      <alignment horizontal="center"/>
    </xf>
    <xf numFmtId="0" fontId="3" fillId="7" borderId="26" xfId="0" applyFont="1" applyFill="1" applyBorder="1" applyAlignment="1">
      <alignment vertical="center"/>
    </xf>
    <xf numFmtId="0" fontId="3" fillId="7" borderId="27" xfId="0" applyFont="1" applyFill="1" applyBorder="1" applyAlignment="1">
      <alignment vertical="center"/>
    </xf>
    <xf numFmtId="0" fontId="3" fillId="7" borderId="29" xfId="0" applyFont="1" applyFill="1" applyBorder="1" applyAlignment="1">
      <alignment vertical="center"/>
    </xf>
    <xf numFmtId="0" fontId="3" fillId="8" borderId="23" xfId="0" applyFont="1" applyFill="1" applyBorder="1" applyAlignment="1">
      <alignment vertical="top"/>
    </xf>
    <xf numFmtId="0" fontId="3" fillId="8" borderId="24" xfId="0" applyFont="1" applyFill="1" applyBorder="1" applyAlignment="1">
      <alignment vertical="top"/>
    </xf>
    <xf numFmtId="0" fontId="3" fillId="8" borderId="31" xfId="0" applyFont="1" applyFill="1" applyBorder="1" applyAlignment="1">
      <alignment vertical="top"/>
    </xf>
    <xf numFmtId="0" fontId="7" fillId="0" borderId="23" xfId="0" applyFont="1" applyBorder="1" applyAlignment="1">
      <alignment vertical="top"/>
    </xf>
    <xf numFmtId="0" fontId="7" fillId="0" borderId="24" xfId="0" applyFont="1" applyBorder="1" applyAlignment="1">
      <alignment vertical="top"/>
    </xf>
    <xf numFmtId="0" fontId="7" fillId="0" borderId="31" xfId="0" applyFont="1" applyBorder="1" applyAlignment="1">
      <alignment vertical="top"/>
    </xf>
    <xf numFmtId="0" fontId="3" fillId="8" borderId="26" xfId="0" applyFont="1" applyFill="1" applyBorder="1" applyAlignment="1">
      <alignment vertical="top"/>
    </xf>
    <xf numFmtId="0" fontId="3" fillId="8" borderId="27" xfId="0" applyFont="1" applyFill="1" applyBorder="1" applyAlignment="1">
      <alignment vertical="top"/>
    </xf>
    <xf numFmtId="0" fontId="3" fillId="8" borderId="29" xfId="0" applyFont="1" applyFill="1" applyBorder="1" applyAlignment="1">
      <alignment vertical="top"/>
    </xf>
    <xf numFmtId="0" fontId="7" fillId="0" borderId="26" xfId="0" applyFont="1" applyBorder="1" applyAlignment="1">
      <alignment vertical="top"/>
    </xf>
    <xf numFmtId="0" fontId="7" fillId="0" borderId="27" xfId="0" applyFont="1" applyBorder="1" applyAlignment="1">
      <alignment vertical="top"/>
    </xf>
    <xf numFmtId="0" fontId="7" fillId="0" borderId="29" xfId="0" applyFont="1" applyBorder="1" applyAlignment="1">
      <alignment vertical="top"/>
    </xf>
    <xf numFmtId="0" fontId="19" fillId="8" borderId="23" xfId="0" applyFont="1" applyFill="1" applyBorder="1" applyAlignment="1">
      <alignment vertical="top"/>
    </xf>
    <xf numFmtId="0" fontId="19" fillId="8" borderId="24" xfId="0" applyFont="1" applyFill="1" applyBorder="1" applyAlignment="1">
      <alignment vertical="top"/>
    </xf>
    <xf numFmtId="0" fontId="19" fillId="8" borderId="31" xfId="0" applyFont="1" applyFill="1" applyBorder="1" applyAlignment="1">
      <alignment vertical="top"/>
    </xf>
    <xf numFmtId="0" fontId="17" fillId="0" borderId="23" xfId="0" applyFont="1" applyBorder="1" applyAlignment="1">
      <alignment vertical="top"/>
    </xf>
    <xf numFmtId="0" fontId="17" fillId="0" borderId="24" xfId="0" applyFont="1" applyBorder="1" applyAlignment="1">
      <alignment vertical="top"/>
    </xf>
    <xf numFmtId="0" fontId="17" fillId="0" borderId="31" xfId="0" applyFont="1" applyBorder="1" applyAlignment="1">
      <alignment vertical="top"/>
    </xf>
    <xf numFmtId="0" fontId="19" fillId="8" borderId="32" xfId="0" applyFont="1" applyFill="1" applyBorder="1" applyAlignment="1">
      <alignment vertical="top"/>
    </xf>
    <xf numFmtId="0" fontId="3" fillId="8" borderId="33" xfId="0" applyFont="1" applyFill="1" applyBorder="1" applyAlignment="1">
      <alignment vertical="top"/>
    </xf>
    <xf numFmtId="0" fontId="3" fillId="8" borderId="34" xfId="0" applyFont="1" applyFill="1" applyBorder="1" applyAlignment="1">
      <alignment vertical="top"/>
    </xf>
    <xf numFmtId="0" fontId="3" fillId="2" borderId="22" xfId="0" applyFont="1" applyFill="1" applyBorder="1" applyProtection="1">
      <protection locked="0"/>
    </xf>
    <xf numFmtId="0" fontId="3" fillId="2" borderId="27" xfId="0" applyFont="1" applyFill="1" applyBorder="1" applyAlignment="1" applyProtection="1">
      <alignment horizontal="left" vertical="top"/>
      <protection locked="0"/>
    </xf>
    <xf numFmtId="0" fontId="3" fillId="2" borderId="27" xfId="0" applyFont="1" applyFill="1" applyBorder="1" applyAlignment="1" applyProtection="1">
      <alignment horizontal="left" vertical="top" wrapText="1"/>
      <protection locked="0"/>
    </xf>
    <xf numFmtId="0" fontId="3" fillId="7" borderId="45" xfId="0" applyFont="1" applyFill="1" applyBorder="1" applyAlignment="1">
      <alignment vertical="top" wrapText="1"/>
    </xf>
    <xf numFmtId="0" fontId="3" fillId="7" borderId="34" xfId="0" applyFont="1" applyFill="1" applyBorder="1" applyAlignment="1" applyProtection="1">
      <alignment vertical="top" wrapText="1"/>
      <protection locked="0"/>
    </xf>
    <xf numFmtId="0" fontId="3" fillId="7" borderId="46" xfId="0" applyFont="1" applyFill="1" applyBorder="1" applyAlignment="1" applyProtection="1">
      <alignment horizontal="left" vertical="top" wrapText="1"/>
      <protection locked="0"/>
    </xf>
    <xf numFmtId="0" fontId="6" fillId="0" borderId="22" xfId="0" applyFont="1" applyBorder="1" applyAlignment="1">
      <alignment horizontal="left" vertical="top" wrapText="1"/>
    </xf>
    <xf numFmtId="0" fontId="6" fillId="6" borderId="47" xfId="0" applyFont="1" applyFill="1" applyBorder="1" applyAlignment="1">
      <alignment horizontal="left" vertical="top" wrapText="1"/>
    </xf>
    <xf numFmtId="0" fontId="6" fillId="5" borderId="47" xfId="0" applyFont="1" applyFill="1" applyBorder="1" applyAlignment="1">
      <alignment horizontal="left" vertical="top" wrapText="1"/>
    </xf>
    <xf numFmtId="0" fontId="3" fillId="7" borderId="40" xfId="0" applyFont="1" applyFill="1" applyBorder="1" applyAlignment="1">
      <alignment horizontal="left" vertical="center" wrapText="1"/>
    </xf>
    <xf numFmtId="166" fontId="0" fillId="0" borderId="40" xfId="0" applyNumberFormat="1" applyBorder="1" applyAlignment="1">
      <alignment horizontal="left" vertical="top"/>
    </xf>
    <xf numFmtId="14" fontId="0" fillId="0" borderId="26" xfId="0" applyNumberFormat="1" applyBorder="1" applyAlignment="1">
      <alignment horizontal="left" vertical="top"/>
    </xf>
    <xf numFmtId="0" fontId="7" fillId="0" borderId="40" xfId="0" applyFont="1" applyBorder="1" applyAlignment="1">
      <alignment horizontal="left" vertical="top"/>
    </xf>
    <xf numFmtId="0" fontId="7" fillId="0" borderId="40" xfId="0" applyFont="1" applyBorder="1" applyAlignment="1">
      <alignment horizontal="left" vertical="top" wrapText="1"/>
    </xf>
    <xf numFmtId="0" fontId="17" fillId="0" borderId="40" xfId="0" applyFont="1" applyBorder="1" applyAlignment="1">
      <alignment horizontal="left" vertical="top" wrapText="1"/>
    </xf>
    <xf numFmtId="0" fontId="0" fillId="0" borderId="40" xfId="0" applyBorder="1" applyAlignment="1">
      <alignment horizontal="left" vertical="top"/>
    </xf>
    <xf numFmtId="14" fontId="7" fillId="0" borderId="26" xfId="0" applyNumberFormat="1" applyFont="1" applyBorder="1" applyAlignment="1">
      <alignment horizontal="left" vertical="top" wrapText="1"/>
    </xf>
    <xf numFmtId="14" fontId="0" fillId="0" borderId="40" xfId="0" applyNumberFormat="1" applyBorder="1" applyAlignment="1">
      <alignment horizontal="left" vertical="top"/>
    </xf>
    <xf numFmtId="0" fontId="6" fillId="13" borderId="48" xfId="0" applyFont="1" applyFill="1" applyBorder="1" applyAlignment="1">
      <alignment horizontal="left" vertical="top" wrapText="1"/>
    </xf>
    <xf numFmtId="14" fontId="7" fillId="0" borderId="26" xfId="0" applyNumberFormat="1" applyFont="1" applyBorder="1" applyAlignment="1">
      <alignment horizontal="left" vertical="top"/>
    </xf>
    <xf numFmtId="0" fontId="22" fillId="14" borderId="48" xfId="0" applyFont="1" applyFill="1" applyBorder="1" applyAlignment="1">
      <alignment wrapText="1"/>
    </xf>
    <xf numFmtId="0" fontId="22" fillId="14" borderId="49" xfId="0" applyFont="1" applyFill="1" applyBorder="1" applyAlignment="1">
      <alignment wrapText="1"/>
    </xf>
    <xf numFmtId="0" fontId="7" fillId="0" borderId="32" xfId="0" applyFont="1" applyBorder="1" applyAlignment="1">
      <alignment horizontal="left" vertical="top" wrapText="1"/>
    </xf>
    <xf numFmtId="0" fontId="7" fillId="0" borderId="33" xfId="0" applyFont="1" applyBorder="1" applyAlignment="1">
      <alignment horizontal="left" vertical="top" wrapText="1"/>
    </xf>
    <xf numFmtId="0" fontId="7" fillId="0" borderId="34" xfId="0" applyFont="1" applyBorder="1" applyAlignment="1">
      <alignment horizontal="left" vertical="top" wrapText="1"/>
    </xf>
    <xf numFmtId="0" fontId="7" fillId="0" borderId="9" xfId="0" applyFont="1" applyBorder="1" applyAlignment="1">
      <alignment horizontal="left" vertical="top" wrapText="1"/>
    </xf>
    <xf numFmtId="0" fontId="7" fillId="0" borderId="0" xfId="0" applyFont="1" applyAlignment="1">
      <alignment horizontal="left" vertical="top" wrapText="1"/>
    </xf>
    <xf numFmtId="0" fontId="7" fillId="0" borderId="6" xfId="0" applyFont="1" applyBorder="1" applyAlignment="1">
      <alignment horizontal="left" vertical="top" wrapText="1"/>
    </xf>
    <xf numFmtId="0" fontId="7" fillId="0" borderId="12" xfId="0" applyFont="1" applyBorder="1" applyAlignment="1">
      <alignment horizontal="left" vertical="top" wrapText="1"/>
    </xf>
    <xf numFmtId="0" fontId="7" fillId="0" borderId="13" xfId="0" applyFont="1" applyBorder="1" applyAlignment="1">
      <alignment horizontal="left" vertical="top" wrapText="1"/>
    </xf>
    <xf numFmtId="0" fontId="7" fillId="0" borderId="14" xfId="0" applyFont="1" applyBorder="1" applyAlignment="1">
      <alignment horizontal="left" vertical="top" wrapText="1"/>
    </xf>
    <xf numFmtId="0" fontId="17" fillId="0" borderId="23" xfId="0" applyFont="1" applyBorder="1" applyAlignment="1">
      <alignment vertical="top" wrapText="1"/>
    </xf>
    <xf numFmtId="0" fontId="17" fillId="0" borderId="24" xfId="0" applyFont="1" applyBorder="1" applyAlignment="1">
      <alignment vertical="top" wrapText="1"/>
    </xf>
    <xf numFmtId="0" fontId="17" fillId="0" borderId="31" xfId="0" applyFont="1" applyBorder="1" applyAlignment="1">
      <alignment vertical="top" wrapText="1"/>
    </xf>
    <xf numFmtId="0" fontId="17" fillId="0" borderId="1" xfId="0" applyFont="1" applyBorder="1" applyAlignment="1">
      <alignment vertical="top" wrapText="1"/>
    </xf>
    <xf numFmtId="0" fontId="17" fillId="0" borderId="0" xfId="0" applyFont="1" applyAlignment="1">
      <alignment vertical="top" wrapText="1"/>
    </xf>
    <xf numFmtId="0" fontId="17" fillId="0" borderId="2" xfId="0" applyFont="1" applyBorder="1" applyAlignment="1">
      <alignment vertical="top" wrapText="1"/>
    </xf>
    <xf numFmtId="0" fontId="17" fillId="0" borderId="5" xfId="0" applyFont="1" applyBorder="1" applyAlignment="1">
      <alignment vertical="top" wrapText="1"/>
    </xf>
    <xf numFmtId="0" fontId="17" fillId="0" borderId="3" xfId="0" applyFont="1" applyBorder="1" applyAlignment="1">
      <alignment vertical="top" wrapText="1"/>
    </xf>
    <xf numFmtId="0" fontId="17" fillId="0" borderId="4" xfId="0" applyFont="1" applyBorder="1" applyAlignment="1">
      <alignment vertical="top" wrapText="1"/>
    </xf>
  </cellXfs>
  <cellStyles count="8">
    <cellStyle name="Normal" xfId="0" builtinId="0"/>
    <cellStyle name="Normal 2" xfId="1" xr:uid="{00000000-0005-0000-0000-000001000000}"/>
    <cellStyle name="Normal 2 2" xfId="2" xr:uid="{00000000-0005-0000-0000-000002000000}"/>
    <cellStyle name="Normal 257" xfId="3" xr:uid="{00000000-0005-0000-0000-000003000000}"/>
    <cellStyle name="Normal 3" xfId="4" xr:uid="{00000000-0005-0000-0000-000004000000}"/>
    <cellStyle name="Normal 4" xfId="5" xr:uid="{00000000-0005-0000-0000-000005000000}"/>
    <cellStyle name="Normal 5" xfId="6" xr:uid="{00000000-0005-0000-0000-000006000000}"/>
    <cellStyle name="Normal 6" xfId="7" xr:uid="{00000000-0005-0000-0000-000007000000}"/>
  </cellStyles>
  <dxfs count="38">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lor theme="0"/>
      </font>
    </dxf>
    <dxf>
      <font>
        <color theme="0"/>
      </font>
    </dxf>
    <dxf>
      <font>
        <condense val="0"/>
        <extend val="0"/>
        <color indexed="10"/>
      </font>
      <fill>
        <patternFill>
          <bgColor indexed="43"/>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380682</xdr:colOff>
      <xdr:row>1</xdr:row>
      <xdr:rowOff>0</xdr:rowOff>
    </xdr:from>
    <xdr:to>
      <xdr:col>3</xdr:col>
      <xdr:colOff>380682</xdr:colOff>
      <xdr:row>8</xdr:row>
      <xdr:rowOff>1035</xdr:rowOff>
    </xdr:to>
    <xdr:pic>
      <xdr:nvPicPr>
        <xdr:cNvPr id="1058" name="Picture 1" descr="The official logo of the IRS" title="IRS Logo">
          <a:extLst>
            <a:ext uri="{FF2B5EF4-FFF2-40B4-BE49-F238E27FC236}">
              <a16:creationId xmlns:a16="http://schemas.microsoft.com/office/drawing/2014/main" id="{D4675330-933D-418E-82DD-B81572E39DA6}"/>
            </a:ext>
          </a:extLst>
        </xdr:cNvPr>
        <xdr:cNvPicPr>
          <a:picLocks noChangeAspect="1"/>
        </xdr:cNvPicPr>
      </xdr:nvPicPr>
      <xdr:blipFill>
        <a:blip xmlns:r="http://schemas.openxmlformats.org/officeDocument/2006/relationships" r:embed="rId1"/>
        <a:srcRect/>
        <a:stretch>
          <a:fillRect/>
        </a:stretch>
      </xdr:blipFill>
      <xdr:spPr bwMode="auto">
        <a:xfrm>
          <a:off x="6724650" y="76200"/>
          <a:ext cx="1038225" cy="1038225"/>
        </a:xfrm>
        <a:prstGeom prst="rect">
          <a:avLst/>
        </a:prstGeom>
        <a:noFill/>
        <a:ln>
          <a:noFill/>
        </a:ln>
      </xdr:spPr>
    </xdr:pic>
    <xdr:clientData/>
  </xdr:twoCellAnchor>
  <xdr:twoCellAnchor editAs="oneCell">
    <xdr:from>
      <xdr:col>3</xdr:col>
      <xdr:colOff>1588</xdr:colOff>
      <xdr:row>0</xdr:row>
      <xdr:rowOff>0</xdr:rowOff>
    </xdr:from>
    <xdr:to>
      <xdr:col>3</xdr:col>
      <xdr:colOff>1588</xdr:colOff>
      <xdr:row>7</xdr:row>
      <xdr:rowOff>1114</xdr:rowOff>
    </xdr:to>
    <xdr:pic>
      <xdr:nvPicPr>
        <xdr:cNvPr id="3" name="Picture 2" descr="The official logo of the IRS" title="IRS Logo">
          <a:extLst>
            <a:ext uri="{FF2B5EF4-FFF2-40B4-BE49-F238E27FC236}">
              <a16:creationId xmlns:a16="http://schemas.microsoft.com/office/drawing/2014/main" id="{CAC0F4BF-C7D0-4159-8F98-10D374CD23CE}"/>
            </a:ext>
          </a:extLst>
        </xdr:cNvPr>
        <xdr:cNvPicPr/>
      </xdr:nvPicPr>
      <xdr:blipFill>
        <a:blip xmlns:r="http://schemas.openxmlformats.org/officeDocument/2006/relationships" r:embed="rId1"/>
        <a:srcRect/>
        <a:stretch>
          <a:fillRect/>
        </a:stretch>
      </xdr:blipFill>
      <xdr:spPr bwMode="auto">
        <a:xfrm>
          <a:off x="6893719" y="0"/>
          <a:ext cx="1186815" cy="1156970"/>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C49"/>
  <sheetViews>
    <sheetView showGridLines="0" tabSelected="1" zoomScale="80" zoomScaleNormal="80" workbookViewId="0">
      <selection activeCell="A4" sqref="A4"/>
    </sheetView>
  </sheetViews>
  <sheetFormatPr defaultRowHeight="12.75" x14ac:dyDescent="0.2"/>
  <cols>
    <col min="2" max="2" width="9.7109375" customWidth="1"/>
    <col min="3" max="3" width="107.85546875" customWidth="1"/>
  </cols>
  <sheetData>
    <row r="1" spans="1:3" ht="15.75" x14ac:dyDescent="0.25">
      <c r="A1" s="136" t="s">
        <v>0</v>
      </c>
      <c r="B1" s="137"/>
      <c r="C1" s="138"/>
    </row>
    <row r="2" spans="1:3" ht="15.75" x14ac:dyDescent="0.25">
      <c r="A2" s="26" t="s">
        <v>1</v>
      </c>
      <c r="B2" s="9"/>
      <c r="C2" s="35"/>
    </row>
    <row r="3" spans="1:3" x14ac:dyDescent="0.2">
      <c r="A3" s="27"/>
      <c r="B3" s="10"/>
      <c r="C3" s="36"/>
    </row>
    <row r="4" spans="1:3" x14ac:dyDescent="0.2">
      <c r="A4" s="27" t="s">
        <v>2</v>
      </c>
      <c r="B4" s="10"/>
      <c r="C4" s="36"/>
    </row>
    <row r="5" spans="1:3" x14ac:dyDescent="0.2">
      <c r="A5" s="27" t="s">
        <v>3</v>
      </c>
      <c r="B5" s="10"/>
      <c r="C5" s="36"/>
    </row>
    <row r="6" spans="1:3" x14ac:dyDescent="0.2">
      <c r="A6" s="27" t="s">
        <v>4</v>
      </c>
      <c r="B6" s="10"/>
      <c r="C6" s="36"/>
    </row>
    <row r="7" spans="1:3" x14ac:dyDescent="0.2">
      <c r="A7" s="11"/>
      <c r="B7" s="12"/>
      <c r="C7" s="37"/>
    </row>
    <row r="8" spans="1:3" ht="18" customHeight="1" x14ac:dyDescent="0.2">
      <c r="A8" s="139" t="s">
        <v>5</v>
      </c>
      <c r="B8" s="140"/>
      <c r="C8" s="141"/>
    </row>
    <row r="9" spans="1:3" ht="12.75" customHeight="1" x14ac:dyDescent="0.2">
      <c r="A9" s="13" t="s">
        <v>6</v>
      </c>
      <c r="B9" s="14"/>
      <c r="C9" s="38"/>
    </row>
    <row r="10" spans="1:3" x14ac:dyDescent="0.2">
      <c r="A10" s="13" t="s">
        <v>7</v>
      </c>
      <c r="B10" s="14"/>
      <c r="C10" s="38"/>
    </row>
    <row r="11" spans="1:3" x14ac:dyDescent="0.2">
      <c r="A11" s="13" t="s">
        <v>8</v>
      </c>
      <c r="B11" s="14"/>
      <c r="C11" s="38"/>
    </row>
    <row r="12" spans="1:3" x14ac:dyDescent="0.2">
      <c r="A12" s="13" t="s">
        <v>9</v>
      </c>
      <c r="B12" s="14"/>
      <c r="C12" s="38"/>
    </row>
    <row r="13" spans="1:3" x14ac:dyDescent="0.2">
      <c r="A13" s="13" t="s">
        <v>10</v>
      </c>
      <c r="B13" s="14"/>
      <c r="C13" s="38"/>
    </row>
    <row r="14" spans="1:3" x14ac:dyDescent="0.2">
      <c r="A14" s="15"/>
      <c r="B14" s="16"/>
      <c r="C14" s="39"/>
    </row>
    <row r="15" spans="1:3" x14ac:dyDescent="0.2">
      <c r="C15" s="40"/>
    </row>
    <row r="16" spans="1:3" x14ac:dyDescent="0.2">
      <c r="A16" s="142" t="s">
        <v>11</v>
      </c>
      <c r="B16" s="143"/>
      <c r="C16" s="144"/>
    </row>
    <row r="17" spans="1:3" x14ac:dyDescent="0.2">
      <c r="A17" s="145" t="s">
        <v>12</v>
      </c>
      <c r="B17" s="146"/>
      <c r="C17" s="147"/>
    </row>
    <row r="18" spans="1:3" x14ac:dyDescent="0.2">
      <c r="A18" s="145" t="s">
        <v>13</v>
      </c>
      <c r="B18" s="146"/>
      <c r="C18" s="147"/>
    </row>
    <row r="19" spans="1:3" x14ac:dyDescent="0.2">
      <c r="A19" s="145" t="s">
        <v>14</v>
      </c>
      <c r="B19" s="146"/>
      <c r="C19" s="147"/>
    </row>
    <row r="20" spans="1:3" x14ac:dyDescent="0.2">
      <c r="A20" s="145" t="s">
        <v>15</v>
      </c>
      <c r="B20" s="146"/>
      <c r="C20" s="148"/>
    </row>
    <row r="21" spans="1:3" x14ac:dyDescent="0.2">
      <c r="A21" s="145" t="s">
        <v>16</v>
      </c>
      <c r="B21" s="146"/>
      <c r="C21" s="149"/>
    </row>
    <row r="22" spans="1:3" x14ac:dyDescent="0.2">
      <c r="A22" s="145" t="s">
        <v>17</v>
      </c>
      <c r="B22" s="146"/>
      <c r="C22" s="147"/>
    </row>
    <row r="23" spans="1:3" x14ac:dyDescent="0.2">
      <c r="A23" s="145" t="s">
        <v>18</v>
      </c>
      <c r="B23" s="146"/>
      <c r="C23" s="147"/>
    </row>
    <row r="24" spans="1:3" x14ac:dyDescent="0.2">
      <c r="A24" s="145" t="s">
        <v>19</v>
      </c>
      <c r="B24" s="146"/>
      <c r="C24" s="147"/>
    </row>
    <row r="25" spans="1:3" x14ac:dyDescent="0.2">
      <c r="A25" s="145" t="s">
        <v>20</v>
      </c>
      <c r="B25" s="146"/>
      <c r="C25" s="147"/>
    </row>
    <row r="26" spans="1:3" x14ac:dyDescent="0.2">
      <c r="A26" s="150" t="s">
        <v>21</v>
      </c>
      <c r="B26" s="146"/>
      <c r="C26" s="147"/>
    </row>
    <row r="27" spans="1:3" x14ac:dyDescent="0.2">
      <c r="A27" s="150" t="s">
        <v>22</v>
      </c>
      <c r="B27" s="146"/>
      <c r="C27" s="147"/>
    </row>
    <row r="28" spans="1:3" x14ac:dyDescent="0.2">
      <c r="C28" s="40"/>
    </row>
    <row r="29" spans="1:3" x14ac:dyDescent="0.2">
      <c r="A29" s="142" t="s">
        <v>23</v>
      </c>
      <c r="B29" s="143"/>
      <c r="C29" s="144"/>
    </row>
    <row r="30" spans="1:3" x14ac:dyDescent="0.2">
      <c r="A30" s="151"/>
      <c r="B30" s="152"/>
      <c r="C30" s="153"/>
    </row>
    <row r="31" spans="1:3" x14ac:dyDescent="0.2">
      <c r="A31" s="154" t="s">
        <v>24</v>
      </c>
      <c r="B31" s="155"/>
      <c r="C31" s="156"/>
    </row>
    <row r="32" spans="1:3" x14ac:dyDescent="0.2">
      <c r="A32" s="154" t="s">
        <v>25</v>
      </c>
      <c r="B32" s="155"/>
      <c r="C32" s="156"/>
    </row>
    <row r="33" spans="1:3" ht="12.75" customHeight="1" x14ac:dyDescent="0.2">
      <c r="A33" s="154" t="s">
        <v>26</v>
      </c>
      <c r="B33" s="155"/>
      <c r="C33" s="156"/>
    </row>
    <row r="34" spans="1:3" ht="12.75" customHeight="1" x14ac:dyDescent="0.2">
      <c r="A34" s="154" t="s">
        <v>27</v>
      </c>
      <c r="B34" s="157"/>
      <c r="C34" s="158"/>
    </row>
    <row r="35" spans="1:3" x14ac:dyDescent="0.2">
      <c r="A35" s="154" t="s">
        <v>28</v>
      </c>
      <c r="B35" s="155"/>
      <c r="C35" s="156"/>
    </row>
    <row r="36" spans="1:3" x14ac:dyDescent="0.2">
      <c r="A36" s="151"/>
      <c r="B36" s="152"/>
      <c r="C36" s="159"/>
    </row>
    <row r="37" spans="1:3" x14ac:dyDescent="0.2">
      <c r="A37" s="154" t="s">
        <v>24</v>
      </c>
      <c r="B37" s="155"/>
      <c r="C37" s="156"/>
    </row>
    <row r="38" spans="1:3" x14ac:dyDescent="0.2">
      <c r="A38" s="154" t="s">
        <v>25</v>
      </c>
      <c r="B38" s="155"/>
      <c r="C38" s="156"/>
    </row>
    <row r="39" spans="1:3" x14ac:dyDescent="0.2">
      <c r="A39" s="154" t="s">
        <v>26</v>
      </c>
      <c r="B39" s="155"/>
      <c r="C39" s="156"/>
    </row>
    <row r="40" spans="1:3" x14ac:dyDescent="0.2">
      <c r="A40" s="154" t="s">
        <v>27</v>
      </c>
      <c r="B40" s="157"/>
      <c r="C40" s="158"/>
    </row>
    <row r="41" spans="1:3" x14ac:dyDescent="0.2">
      <c r="A41" s="154" t="s">
        <v>28</v>
      </c>
      <c r="B41" s="155"/>
      <c r="C41" s="156"/>
    </row>
    <row r="43" spans="1:3" x14ac:dyDescent="0.2">
      <c r="A43" s="17" t="s">
        <v>29</v>
      </c>
    </row>
    <row r="44" spans="1:3" x14ac:dyDescent="0.2">
      <c r="A44" s="17" t="s">
        <v>30</v>
      </c>
    </row>
    <row r="45" spans="1:3" x14ac:dyDescent="0.2">
      <c r="A45" s="17" t="s">
        <v>31</v>
      </c>
    </row>
    <row r="47" spans="1:3" ht="12.75" hidden="1" customHeight="1" x14ac:dyDescent="0.25">
      <c r="A47" s="71" t="s">
        <v>32</v>
      </c>
    </row>
    <row r="48" spans="1:3" ht="12.75" hidden="1" customHeight="1" x14ac:dyDescent="0.25">
      <c r="A48" s="71" t="s">
        <v>33</v>
      </c>
    </row>
    <row r="49" spans="1:1" ht="12.75" hidden="1" customHeight="1" x14ac:dyDescent="0.25">
      <c r="A49" s="71" t="s">
        <v>34</v>
      </c>
    </row>
  </sheetData>
  <phoneticPr fontId="2" type="noConversion"/>
  <dataValidations count="11">
    <dataValidation allowBlank="1" showInputMessage="1" showErrorMessage="1" prompt="Insert tester name and organization" sqref="C23" xr:uid="{00000000-0002-0000-0000-000000000000}"/>
    <dataValidation allowBlank="1" showInputMessage="1" showErrorMessage="1" prompt="Insert complete agency name" sqref="C17" xr:uid="{00000000-0002-0000-0000-000001000000}"/>
    <dataValidation allowBlank="1" showInputMessage="1" showErrorMessage="1" prompt="Insert complete agency code" sqref="C18" xr:uid="{00000000-0002-0000-0000-000002000000}"/>
    <dataValidation allowBlank="1" showInputMessage="1" showErrorMessage="1" prompt="Insert city, state and address or building number" sqref="C19" xr:uid="{00000000-0002-0000-0000-000003000000}"/>
    <dataValidation allowBlank="1" showInputMessage="1" showErrorMessage="1" prompt="Insert date testing occurred" sqref="C20" xr:uid="{00000000-0002-0000-0000-000004000000}"/>
    <dataValidation allowBlank="1" showInputMessage="1" showErrorMessage="1" prompt="Insert date of closing conference" sqref="C21" xr:uid="{00000000-0002-0000-0000-000005000000}"/>
    <dataValidation allowBlank="1" showInputMessage="1" showErrorMessage="1" prompt="Insert agency code(s) for all shared agencies" sqref="C22" xr:uid="{00000000-0002-0000-0000-000006000000}"/>
    <dataValidation allowBlank="1" showInputMessage="1" showErrorMessage="1" prompt="Insert device/host name" sqref="C24" xr:uid="{00000000-0002-0000-0000-000007000000}"/>
    <dataValidation allowBlank="1" showInputMessage="1" showErrorMessage="1" prompt="Insert operating system version (major and minor release/version)" sqref="C25" xr:uid="{00000000-0002-0000-0000-000008000000}"/>
    <dataValidation type="list" allowBlank="1" showInputMessage="1" showErrorMessage="1" prompt="Select logical network location of device" sqref="C26" xr:uid="{00000000-0002-0000-0000-000009000000}">
      <formula1>$A$47:$A$49</formula1>
    </dataValidation>
    <dataValidation allowBlank="1" showInputMessage="1" showErrorMessage="1" prompt="Insert device function" sqref="C27" xr:uid="{00000000-0002-0000-0000-00000A000000}"/>
  </dataValidations>
  <printOptions horizontalCentered="1"/>
  <pageMargins left="0.25" right="0.25" top="0.5" bottom="0.5" header="0.25" footer="0.25"/>
  <pageSetup scale="94" orientation="landscape" horizontalDpi="1200" verticalDpi="1200" r:id="rId1"/>
  <headerFooter alignWithMargins="0">
    <oddHeader>&amp;CIRS Office of Safeguards SCSEM</oddHeader>
    <oddFooter>&amp;L&amp;F&amp;RPage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pageSetUpPr fitToPage="1"/>
  </sheetPr>
  <dimension ref="A1:P25"/>
  <sheetViews>
    <sheetView showGridLines="0" zoomScale="80" zoomScaleNormal="80" workbookViewId="0">
      <selection activeCell="F37" sqref="F37"/>
    </sheetView>
  </sheetViews>
  <sheetFormatPr defaultRowHeight="12.75" x14ac:dyDescent="0.2"/>
  <cols>
    <col min="2" max="2" width="11.42578125" customWidth="1"/>
    <col min="3" max="3" width="10.7109375" bestFit="1" customWidth="1"/>
    <col min="4" max="4" width="12.28515625" customWidth="1"/>
    <col min="5" max="5" width="11.5703125" customWidth="1"/>
    <col min="6" max="6" width="13.140625" customWidth="1"/>
    <col min="7" max="7" width="10.5703125" customWidth="1"/>
    <col min="8" max="9" width="9.140625" hidden="1" customWidth="1"/>
    <col min="13" max="13" width="9.140625" customWidth="1"/>
    <col min="16" max="16" width="11.85546875" customWidth="1"/>
  </cols>
  <sheetData>
    <row r="1" spans="1:16" x14ac:dyDescent="0.2">
      <c r="A1" s="160" t="s">
        <v>35</v>
      </c>
      <c r="B1" s="161"/>
      <c r="C1" s="161"/>
      <c r="D1" s="161"/>
      <c r="E1" s="161"/>
      <c r="F1" s="161"/>
      <c r="G1" s="161"/>
      <c r="H1" s="161"/>
      <c r="I1" s="161"/>
      <c r="J1" s="161"/>
      <c r="K1" s="161"/>
      <c r="L1" s="161"/>
      <c r="M1" s="161"/>
      <c r="N1" s="161"/>
      <c r="O1" s="161"/>
      <c r="P1" s="162"/>
    </row>
    <row r="2" spans="1:16" ht="18" customHeight="1" x14ac:dyDescent="0.2">
      <c r="A2" s="163" t="s">
        <v>36</v>
      </c>
      <c r="B2" s="164"/>
      <c r="C2" s="164"/>
      <c r="D2" s="164"/>
      <c r="E2" s="164"/>
      <c r="F2" s="164"/>
      <c r="G2" s="164"/>
      <c r="H2" s="164"/>
      <c r="I2" s="164"/>
      <c r="J2" s="164"/>
      <c r="K2" s="164"/>
      <c r="L2" s="164"/>
      <c r="M2" s="164"/>
      <c r="N2" s="164"/>
      <c r="O2" s="164"/>
      <c r="P2" s="165"/>
    </row>
    <row r="3" spans="1:16" ht="12.75" customHeight="1" x14ac:dyDescent="0.2">
      <c r="A3" s="2" t="s">
        <v>37</v>
      </c>
      <c r="B3" s="3"/>
      <c r="C3" s="3"/>
      <c r="D3" s="3"/>
      <c r="E3" s="3"/>
      <c r="F3" s="3"/>
      <c r="G3" s="3"/>
      <c r="H3" s="3"/>
      <c r="I3" s="3"/>
      <c r="J3" s="3"/>
      <c r="K3" s="3"/>
      <c r="L3" s="3"/>
      <c r="M3" s="3"/>
      <c r="N3" s="3"/>
      <c r="O3" s="3"/>
      <c r="P3" s="4"/>
    </row>
    <row r="4" spans="1:16" x14ac:dyDescent="0.2">
      <c r="A4" s="2"/>
      <c r="B4" s="3"/>
      <c r="C4" s="3"/>
      <c r="D4" s="3"/>
      <c r="E4" s="3"/>
      <c r="F4" s="3"/>
      <c r="G4" s="3"/>
      <c r="H4" s="3"/>
      <c r="I4" s="3"/>
      <c r="J4" s="3"/>
      <c r="K4" s="3"/>
      <c r="L4" s="3"/>
      <c r="M4" s="3"/>
      <c r="N4" s="3"/>
      <c r="O4" s="3"/>
      <c r="P4" s="4"/>
    </row>
    <row r="5" spans="1:16" x14ac:dyDescent="0.2">
      <c r="A5" s="2" t="s">
        <v>38</v>
      </c>
      <c r="B5" s="3"/>
      <c r="C5" s="3"/>
      <c r="D5" s="3"/>
      <c r="E5" s="3"/>
      <c r="F5" s="3"/>
      <c r="G5" s="3"/>
      <c r="H5" s="3"/>
      <c r="I5" s="3"/>
      <c r="J5" s="3"/>
      <c r="K5" s="3"/>
      <c r="L5" s="3"/>
      <c r="M5" s="3"/>
      <c r="N5" s="3"/>
      <c r="O5" s="3"/>
      <c r="P5" s="4"/>
    </row>
    <row r="6" spans="1:16" x14ac:dyDescent="0.2">
      <c r="A6" s="2" t="s">
        <v>39</v>
      </c>
      <c r="B6" s="3"/>
      <c r="C6" s="3"/>
      <c r="D6" s="3"/>
      <c r="E6" s="3"/>
      <c r="F6" s="3"/>
      <c r="G6" s="3"/>
      <c r="H6" s="3"/>
      <c r="I6" s="3"/>
      <c r="J6" s="3"/>
      <c r="K6" s="3"/>
      <c r="L6" s="3"/>
      <c r="M6" s="3"/>
      <c r="N6" s="3"/>
      <c r="O6" s="3"/>
      <c r="P6" s="4"/>
    </row>
    <row r="7" spans="1:16" x14ac:dyDescent="0.2">
      <c r="A7" s="8"/>
      <c r="B7" s="5"/>
      <c r="C7" s="5"/>
      <c r="D7" s="5"/>
      <c r="E7" s="5"/>
      <c r="F7" s="5"/>
      <c r="G7" s="5"/>
      <c r="H7" s="5"/>
      <c r="I7" s="5"/>
      <c r="J7" s="5"/>
      <c r="K7" s="5"/>
      <c r="L7" s="5"/>
      <c r="M7" s="5"/>
      <c r="N7" s="5"/>
      <c r="O7" s="5"/>
      <c r="P7" s="6"/>
    </row>
    <row r="8" spans="1:16" x14ac:dyDescent="0.2">
      <c r="A8" s="166"/>
      <c r="B8" s="167"/>
      <c r="C8" s="167"/>
      <c r="D8" s="167"/>
      <c r="E8" s="167"/>
      <c r="F8" s="167"/>
      <c r="G8" s="167"/>
      <c r="H8" s="167"/>
      <c r="I8" s="167"/>
      <c r="J8" s="167"/>
      <c r="K8" s="167"/>
      <c r="L8" s="167"/>
      <c r="M8" s="167"/>
      <c r="N8" s="167"/>
      <c r="O8" s="167"/>
      <c r="P8" s="168"/>
    </row>
    <row r="9" spans="1:16" x14ac:dyDescent="0.2">
      <c r="A9" s="42"/>
      <c r="B9" s="169" t="s">
        <v>40</v>
      </c>
      <c r="C9" s="170"/>
      <c r="D9" s="170"/>
      <c r="E9" s="170"/>
      <c r="F9" s="170"/>
      <c r="G9" s="171"/>
      <c r="P9" s="40"/>
    </row>
    <row r="10" spans="1:16" x14ac:dyDescent="0.2">
      <c r="A10" s="43" t="s">
        <v>41</v>
      </c>
      <c r="B10" s="130" t="s">
        <v>42</v>
      </c>
      <c r="C10" s="172"/>
      <c r="D10" s="173"/>
      <c r="E10" s="173"/>
      <c r="F10" s="173"/>
      <c r="G10" s="174"/>
      <c r="K10" s="175" t="s">
        <v>43</v>
      </c>
      <c r="L10" s="176"/>
      <c r="M10" s="176"/>
      <c r="N10" s="176"/>
      <c r="O10" s="177"/>
      <c r="P10" s="40"/>
    </row>
    <row r="11" spans="1:16" ht="36" x14ac:dyDescent="0.2">
      <c r="A11" s="44"/>
      <c r="B11" s="45" t="s">
        <v>44</v>
      </c>
      <c r="C11" s="131" t="s">
        <v>45</v>
      </c>
      <c r="D11" s="131" t="s">
        <v>46</v>
      </c>
      <c r="E11" s="131" t="s">
        <v>47</v>
      </c>
      <c r="F11" s="131" t="s">
        <v>48</v>
      </c>
      <c r="G11" s="132" t="s">
        <v>49</v>
      </c>
      <c r="K11" s="178" t="s">
        <v>50</v>
      </c>
      <c r="L11" s="179"/>
      <c r="M11" s="180" t="s">
        <v>51</v>
      </c>
      <c r="N11" s="180" t="s">
        <v>52</v>
      </c>
      <c r="O11" s="181" t="s">
        <v>53</v>
      </c>
      <c r="P11" s="40"/>
    </row>
    <row r="12" spans="1:16" x14ac:dyDescent="0.2">
      <c r="A12" s="46"/>
      <c r="B12" s="67">
        <f>COUNTIF('General Test Cases'!J3:J20,"Pass")+COUNTIF('NGINX Test Cases'!J3:J37,"Pass")</f>
        <v>0</v>
      </c>
      <c r="C12" s="68">
        <f>COUNTIF('General Test Cases'!J3:J20,"Fail")+COUNTIF('NGINX Test Cases'!J3:J37,"Fail")</f>
        <v>0</v>
      </c>
      <c r="D12" s="72">
        <f>COUNTIF('General Test Cases'!J3:J20,"Info")+COUNTIF('NGINX Test Cases'!J3:J37,"Info")</f>
        <v>0</v>
      </c>
      <c r="E12" s="67">
        <f>COUNTIF('General Test Cases'!J3:J20,"N/A")+COUNTIF('NGINX Test Cases'!J3:J37,"N/A")</f>
        <v>0</v>
      </c>
      <c r="F12" s="67">
        <f>B12+C12</f>
        <v>0</v>
      </c>
      <c r="G12" s="69">
        <f>D24/100</f>
        <v>0</v>
      </c>
      <c r="K12" s="182" t="s">
        <v>54</v>
      </c>
      <c r="L12" s="183"/>
      <c r="M12" s="184">
        <f>COUNTA('General Test Cases'!J3:J20)+COUNTA('NGINX Test Cases'!J3:J37)</f>
        <v>0</v>
      </c>
      <c r="N12" s="184">
        <f>O12-M12</f>
        <v>53</v>
      </c>
      <c r="O12" s="185">
        <f>COUNTA('General Test Cases'!A3:A20)+COUNTA('NGINX Test Cases'!A3:A37)</f>
        <v>53</v>
      </c>
      <c r="P12" s="40"/>
    </row>
    <row r="13" spans="1:16" x14ac:dyDescent="0.2">
      <c r="A13" s="46"/>
      <c r="B13" s="48"/>
      <c r="K13" s="7"/>
      <c r="L13" s="7"/>
      <c r="M13" s="7"/>
      <c r="N13" s="7"/>
      <c r="O13" s="7"/>
      <c r="P13" s="40"/>
    </row>
    <row r="14" spans="1:16" x14ac:dyDescent="0.2">
      <c r="A14" s="46"/>
      <c r="B14" s="130" t="s">
        <v>55</v>
      </c>
      <c r="C14" s="173"/>
      <c r="D14" s="173"/>
      <c r="E14" s="173"/>
      <c r="F14" s="173"/>
      <c r="G14" s="186"/>
      <c r="K14" s="7"/>
      <c r="L14" s="7"/>
      <c r="M14" s="7"/>
      <c r="N14" s="7"/>
      <c r="O14" s="7"/>
      <c r="P14" s="40"/>
    </row>
    <row r="15" spans="1:16" x14ac:dyDescent="0.2">
      <c r="A15" s="49"/>
      <c r="B15" s="50" t="s">
        <v>56</v>
      </c>
      <c r="C15" s="50" t="s">
        <v>57</v>
      </c>
      <c r="D15" s="50" t="s">
        <v>58</v>
      </c>
      <c r="E15" s="50" t="s">
        <v>59</v>
      </c>
      <c r="F15" s="50" t="s">
        <v>47</v>
      </c>
      <c r="G15" s="50" t="s">
        <v>60</v>
      </c>
      <c r="H15" s="51" t="s">
        <v>61</v>
      </c>
      <c r="I15" s="51" t="s">
        <v>62</v>
      </c>
      <c r="L15" s="1"/>
      <c r="M15" s="1"/>
      <c r="N15" s="1"/>
      <c r="O15" s="1"/>
      <c r="P15" s="40"/>
    </row>
    <row r="16" spans="1:16" x14ac:dyDescent="0.2">
      <c r="A16" s="49"/>
      <c r="B16" s="52">
        <v>8</v>
      </c>
      <c r="C16" s="53">
        <f>COUNTIF('General Test Cases'!AA:AA,B16)+COUNTIF('NGINX Test Cases'!AA:AA,B16)</f>
        <v>0</v>
      </c>
      <c r="D16" s="47">
        <f>COUNTIFS('General Test Cases'!AA:AA,B16,'General Test Cases'!J:J,$D$15)+COUNTIFS('NGINX Test Cases'!AA:AA,B16,'NGINX Test Cases'!J:J,$D$15)</f>
        <v>0</v>
      </c>
      <c r="E16" s="47">
        <f>COUNTIFS('General Test Cases'!AA:AA,B16,'General Test Cases'!J:J,$E$15)+COUNTIFS('NGINX Test Cases'!AA:AA,B16,'NGINX Test Cases'!J:J,$E$15)</f>
        <v>0</v>
      </c>
      <c r="F16" s="47">
        <f>COUNTIFS('General Test Cases'!AA:AA,B16,'General Test Cases'!J:J,$F$15)+COUNTIFS('NGINX Test Cases'!AA:AA,B16,'NGINX Test Cases'!J:J,$F$15)</f>
        <v>0</v>
      </c>
      <c r="G16" s="80">
        <v>1500</v>
      </c>
      <c r="H16">
        <f>(C16-F16)*(G16)</f>
        <v>0</v>
      </c>
      <c r="I16">
        <f>D16*G16</f>
        <v>0</v>
      </c>
      <c r="J16" s="73">
        <f>D12+N12</f>
        <v>53</v>
      </c>
      <c r="K16" s="74" t="str">
        <f>"WARNING: THERE IS AT LEAST ONE TEST CASE WITH"</f>
        <v>WARNING: THERE IS AT LEAST ONE TEST CASE WITH</v>
      </c>
      <c r="P16" s="40"/>
    </row>
    <row r="17" spans="1:16" x14ac:dyDescent="0.2">
      <c r="A17" s="49"/>
      <c r="B17" s="52">
        <v>7</v>
      </c>
      <c r="C17" s="53">
        <f>COUNTIF('General Test Cases'!AA:AA,B17)+COUNTIF('NGINX Test Cases'!AA:AA,B17)</f>
        <v>0</v>
      </c>
      <c r="D17" s="47">
        <f>COUNTIFS('General Test Cases'!AA:AA,B17,'General Test Cases'!J:J,$D$15)+COUNTIFS('NGINX Test Cases'!AA:AA,B17,'NGINX Test Cases'!J:J,$D$15)</f>
        <v>0</v>
      </c>
      <c r="E17" s="47">
        <f>COUNTIFS('General Test Cases'!AA:AA,B17,'General Test Cases'!J:J,$E$15)+COUNTIFS('NGINX Test Cases'!AA:AA,B17,'NGINX Test Cases'!J:J,$E$15)</f>
        <v>0</v>
      </c>
      <c r="F17" s="47">
        <f>COUNTIFS('General Test Cases'!AA:AA,B17,'General Test Cases'!J:J,$F$15)+COUNTIFS('NGINX Test Cases'!AA:AA,B17,'NGINX Test Cases'!J:J,$F$15)</f>
        <v>0</v>
      </c>
      <c r="G17" s="80">
        <v>750</v>
      </c>
      <c r="H17">
        <f t="shared" ref="H17:H23" si="0">(C17-F17)*(G17)</f>
        <v>0</v>
      </c>
      <c r="I17">
        <f t="shared" ref="I17:I23" si="1">D17*G17</f>
        <v>0</v>
      </c>
      <c r="J17" s="75"/>
      <c r="K17" s="74" t="str">
        <f>"AN 'INFO' OR BLANK STATUS (SEE ABOVE)"</f>
        <v>AN 'INFO' OR BLANK STATUS (SEE ABOVE)</v>
      </c>
      <c r="P17" s="40"/>
    </row>
    <row r="18" spans="1:16" x14ac:dyDescent="0.2">
      <c r="A18" s="49"/>
      <c r="B18" s="52">
        <v>6</v>
      </c>
      <c r="C18" s="53">
        <f>COUNTIF('General Test Cases'!AA:AA,B18)+COUNTIF('NGINX Test Cases'!AA:AA,B18)</f>
        <v>9</v>
      </c>
      <c r="D18" s="47">
        <f>COUNTIFS('General Test Cases'!AA:AA,B18,'General Test Cases'!J:J,$D$15)+COUNTIFS('NGINX Test Cases'!AA:AA,B18,'NGINX Test Cases'!J:J,$D$15)</f>
        <v>0</v>
      </c>
      <c r="E18" s="47">
        <f>COUNTIFS('General Test Cases'!AA:AA,B18,'General Test Cases'!J:J,$E$15)+COUNTIFS('NGINX Test Cases'!AA:AA,B18,'NGINX Test Cases'!J:J,$E$15)</f>
        <v>0</v>
      </c>
      <c r="F18" s="47">
        <f>COUNTIFS('General Test Cases'!AA:AA,B18,'General Test Cases'!J:J,$F$15)+COUNTIFS('NGINX Test Cases'!AA:AA,B18,'NGINX Test Cases'!J:J,$F$15)</f>
        <v>0</v>
      </c>
      <c r="G18" s="80">
        <v>100</v>
      </c>
      <c r="H18">
        <f t="shared" si="0"/>
        <v>900</v>
      </c>
      <c r="I18">
        <f t="shared" si="1"/>
        <v>0</v>
      </c>
      <c r="J18" s="75"/>
      <c r="K18" s="75"/>
      <c r="P18" s="40"/>
    </row>
    <row r="19" spans="1:16" x14ac:dyDescent="0.2">
      <c r="A19" s="49"/>
      <c r="B19" s="52">
        <v>5</v>
      </c>
      <c r="C19" s="53">
        <f>COUNTIF('General Test Cases'!AA:AA,B19)+COUNTIF('NGINX Test Cases'!AA:AA,B19)</f>
        <v>29</v>
      </c>
      <c r="D19" s="47">
        <f>COUNTIFS('General Test Cases'!AA:AA,B19,'General Test Cases'!J:J,$D$15)+COUNTIFS('NGINX Test Cases'!AA:AA,B19,'NGINX Test Cases'!J:J,$D$15)</f>
        <v>0</v>
      </c>
      <c r="E19" s="47">
        <f>COUNTIFS('General Test Cases'!AA:AA,B19,'General Test Cases'!J:J,$E$15)+COUNTIFS('NGINX Test Cases'!AA:AA,B19,'NGINX Test Cases'!J:J,$E$15)</f>
        <v>0</v>
      </c>
      <c r="F19" s="47">
        <f>COUNTIFS('General Test Cases'!AA:AA,B19,'General Test Cases'!J:J,$F$15)+COUNTIFS('NGINX Test Cases'!AA:AA,B19,'NGINX Test Cases'!J:J,$F$15)</f>
        <v>0</v>
      </c>
      <c r="G19" s="80">
        <v>50</v>
      </c>
      <c r="H19">
        <f t="shared" si="0"/>
        <v>1450</v>
      </c>
      <c r="I19">
        <f t="shared" si="1"/>
        <v>0</v>
      </c>
      <c r="J19" s="75"/>
      <c r="K19" s="75"/>
      <c r="P19" s="40"/>
    </row>
    <row r="20" spans="1:16" x14ac:dyDescent="0.2">
      <c r="A20" s="49"/>
      <c r="B20" s="52">
        <v>4</v>
      </c>
      <c r="C20" s="53">
        <f>COUNTIF('General Test Cases'!AA:AA,B20)+COUNTIF('NGINX Test Cases'!AA:AA,B20)</f>
        <v>7</v>
      </c>
      <c r="D20" s="47">
        <f>COUNTIFS('General Test Cases'!AA:AA,B20,'General Test Cases'!J:J,$D$15)+COUNTIFS('NGINX Test Cases'!AA:AA,B20,'NGINX Test Cases'!J:J,$D$15)</f>
        <v>0</v>
      </c>
      <c r="E20" s="47">
        <f>COUNTIFS('General Test Cases'!AA:AA,B20,'General Test Cases'!J:J,$E$15)+COUNTIFS('NGINX Test Cases'!AA:AA,B20,'NGINX Test Cases'!J:J,$E$15)</f>
        <v>0</v>
      </c>
      <c r="F20" s="47">
        <f>COUNTIFS('General Test Cases'!AA:AA,B20,'General Test Cases'!J:J,$F$15)+COUNTIFS('NGINX Test Cases'!AA:AA,B20,'NGINX Test Cases'!J:J,$F$15)</f>
        <v>0</v>
      </c>
      <c r="G20" s="80">
        <v>10</v>
      </c>
      <c r="H20">
        <f t="shared" si="0"/>
        <v>70</v>
      </c>
      <c r="I20">
        <f t="shared" si="1"/>
        <v>0</v>
      </c>
      <c r="J20" s="73">
        <f>SUMPRODUCT(--ISERROR('General Test Cases'!AA:AA))+SUMPRODUCT(--ISERROR('NGINX Test Cases'!AA:AA))</f>
        <v>8</v>
      </c>
      <c r="K20" s="74" t="str">
        <f>"WARNING: THERE IS AT LEAST ONE TEST CASE WITH"</f>
        <v>WARNING: THERE IS AT LEAST ONE TEST CASE WITH</v>
      </c>
      <c r="P20" s="40"/>
    </row>
    <row r="21" spans="1:16" x14ac:dyDescent="0.2">
      <c r="A21" s="49"/>
      <c r="B21" s="52">
        <v>3</v>
      </c>
      <c r="C21" s="53">
        <f>COUNTIF('General Test Cases'!AA:AA,B21)+COUNTIF('NGINX Test Cases'!AA:AA,B21)</f>
        <v>0</v>
      </c>
      <c r="D21" s="47">
        <f>COUNTIFS('General Test Cases'!AA:AA,B21,'General Test Cases'!J:J,$D$15)+COUNTIFS('NGINX Test Cases'!AA:AA,B21,'NGINX Test Cases'!J:J,$D$15)</f>
        <v>0</v>
      </c>
      <c r="E21" s="47">
        <f>COUNTIFS('General Test Cases'!AA:AA,B21,'General Test Cases'!J:J,$E$15)+COUNTIFS('NGINX Test Cases'!AA:AA,B21,'NGINX Test Cases'!J:J,$E$15)</f>
        <v>0</v>
      </c>
      <c r="F21" s="47">
        <f>COUNTIFS('General Test Cases'!AA:AA,B21,'General Test Cases'!J:J,$F$15)+COUNTIFS('NGINX Test Cases'!AA:AA,B21,'NGINX Test Cases'!J:J,$F$15)</f>
        <v>0</v>
      </c>
      <c r="G21" s="80">
        <v>5</v>
      </c>
      <c r="H21">
        <f t="shared" si="0"/>
        <v>0</v>
      </c>
      <c r="I21">
        <f t="shared" si="1"/>
        <v>0</v>
      </c>
      <c r="K21" s="74" t="str">
        <f>"MULTIPLE OR INVALID ISSUE CODES (SEE TEST CASES TABS)"</f>
        <v>MULTIPLE OR INVALID ISSUE CODES (SEE TEST CASES TABS)</v>
      </c>
      <c r="P21" s="40"/>
    </row>
    <row r="22" spans="1:16" x14ac:dyDescent="0.2">
      <c r="A22" s="49"/>
      <c r="B22" s="52">
        <v>2</v>
      </c>
      <c r="C22" s="53">
        <f>COUNTIF('General Test Cases'!AA:AA,B22)+COUNTIF('NGINX Test Cases'!AA:AA,B22)</f>
        <v>0</v>
      </c>
      <c r="D22" s="47">
        <f>COUNTIFS('General Test Cases'!AA:AA,B22,'General Test Cases'!J:J,$D$15)+COUNTIFS('NGINX Test Cases'!AA:AA,B22,'NGINX Test Cases'!J:J,$D$15)</f>
        <v>0</v>
      </c>
      <c r="E22" s="47">
        <f>COUNTIFS('General Test Cases'!AA:AA,B22,'General Test Cases'!J:J,$E$15)+COUNTIFS('NGINX Test Cases'!AA:AA,B22,'NGINX Test Cases'!J:J,$E$15)</f>
        <v>0</v>
      </c>
      <c r="F22" s="47">
        <f>COUNTIFS('General Test Cases'!AA:AA,B22,'General Test Cases'!J:J,$F$15)+COUNTIFS('NGINX Test Cases'!AA:AA,B22,'NGINX Test Cases'!J:J,$F$15)</f>
        <v>0</v>
      </c>
      <c r="G22" s="80">
        <v>2</v>
      </c>
      <c r="H22">
        <f t="shared" si="0"/>
        <v>0</v>
      </c>
      <c r="I22">
        <f t="shared" si="1"/>
        <v>0</v>
      </c>
      <c r="P22" s="40"/>
    </row>
    <row r="23" spans="1:16" x14ac:dyDescent="0.2">
      <c r="A23" s="49"/>
      <c r="B23" s="52">
        <v>1</v>
      </c>
      <c r="C23" s="53">
        <f>COUNTIF('General Test Cases'!AA:AA,B23)+COUNTIF('NGINX Test Cases'!AA:AA,B23)</f>
        <v>0</v>
      </c>
      <c r="D23" s="47">
        <f>COUNTIFS('General Test Cases'!AA:AA,B23,'General Test Cases'!J:J,$D$15)+COUNTIFS('NGINX Test Cases'!AA:AA,B23,'NGINX Test Cases'!J:J,$D$15)</f>
        <v>0</v>
      </c>
      <c r="E23" s="47">
        <f>COUNTIFS('General Test Cases'!AA:AA,B23,'General Test Cases'!J:J,$E$15)+COUNTIFS('NGINX Test Cases'!AA:AA,B23,'NGINX Test Cases'!J:J,$E$15)</f>
        <v>0</v>
      </c>
      <c r="F23" s="47">
        <f>COUNTIFS('General Test Cases'!AA:AA,B23,'General Test Cases'!J:J,$F$15)+COUNTIFS('NGINX Test Cases'!AA:AA,B23,'NGINX Test Cases'!J:J,$F$15)</f>
        <v>0</v>
      </c>
      <c r="G23" s="80">
        <v>1</v>
      </c>
      <c r="H23">
        <f t="shared" si="0"/>
        <v>0</v>
      </c>
      <c r="I23">
        <f t="shared" si="1"/>
        <v>0</v>
      </c>
      <c r="P23" s="40"/>
    </row>
    <row r="24" spans="1:16" hidden="1" x14ac:dyDescent="0.2">
      <c r="A24" s="49"/>
      <c r="B24" s="133" t="s">
        <v>63</v>
      </c>
      <c r="C24" s="187"/>
      <c r="D24" s="188">
        <f>SUM(I16:I23)/SUM(H16:H23)*100</f>
        <v>0</v>
      </c>
      <c r="F24" s="47">
        <f>COUNTIFS('General Test Cases'!AA:AA,B24,'General Test Cases'!J:J,$F$15)+COUNTIFS('NGINX Test Cases'!AA:AA,B24,'NGINX Test Cases'!J:J,$F$15)</f>
        <v>0</v>
      </c>
      <c r="P24" s="40"/>
    </row>
    <row r="25" spans="1:16" x14ac:dyDescent="0.2">
      <c r="A25" s="54"/>
      <c r="B25" s="55"/>
      <c r="C25" s="55"/>
      <c r="D25" s="55"/>
      <c r="E25" s="55"/>
      <c r="F25" s="55"/>
      <c r="G25" s="55"/>
      <c r="H25" s="55"/>
      <c r="I25" s="55"/>
      <c r="J25" s="55"/>
      <c r="K25" s="56"/>
      <c r="L25" s="56"/>
      <c r="M25" s="56"/>
      <c r="N25" s="56"/>
      <c r="O25" s="56"/>
      <c r="P25" s="57"/>
    </row>
  </sheetData>
  <phoneticPr fontId="2" type="noConversion"/>
  <conditionalFormatting sqref="N12">
    <cfRule type="cellIs" dxfId="37" priority="53" stopIfTrue="1" operator="greaterThan">
      <formula>0</formula>
    </cfRule>
    <cfRule type="cellIs" dxfId="36" priority="54" stopIfTrue="1" operator="lessThan">
      <formula>0</formula>
    </cfRule>
  </conditionalFormatting>
  <conditionalFormatting sqref="K16:K17">
    <cfRule type="expression" dxfId="35" priority="27" stopIfTrue="1">
      <formula>$J$16=0</formula>
    </cfRule>
  </conditionalFormatting>
  <conditionalFormatting sqref="K20:K21">
    <cfRule type="expression" dxfId="34" priority="28" stopIfTrue="1">
      <formula>$J$20=0</formula>
    </cfRule>
  </conditionalFormatting>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dimension ref="A1:N41"/>
  <sheetViews>
    <sheetView showGridLines="0" zoomScaleNormal="100" workbookViewId="0">
      <pane ySplit="1" topLeftCell="A2" activePane="bottomLeft" state="frozen"/>
      <selection pane="bottomLeft" activeCell="Y21" sqref="Y21"/>
    </sheetView>
  </sheetViews>
  <sheetFormatPr defaultRowHeight="12.75" x14ac:dyDescent="0.2"/>
  <cols>
    <col min="14" max="14" width="9.140625" customWidth="1"/>
  </cols>
  <sheetData>
    <row r="1" spans="1:14" x14ac:dyDescent="0.2">
      <c r="A1" s="160" t="s">
        <v>64</v>
      </c>
      <c r="B1" s="161"/>
      <c r="C1" s="161"/>
      <c r="D1" s="161"/>
      <c r="E1" s="161"/>
      <c r="F1" s="161"/>
      <c r="G1" s="161"/>
      <c r="H1" s="161"/>
      <c r="I1" s="161"/>
      <c r="J1" s="161"/>
      <c r="K1" s="161"/>
      <c r="L1" s="161"/>
      <c r="M1" s="161"/>
      <c r="N1" s="162"/>
    </row>
    <row r="2" spans="1:14" ht="12.75" customHeight="1" x14ac:dyDescent="0.2">
      <c r="A2" s="189" t="s">
        <v>65</v>
      </c>
      <c r="B2" s="190"/>
      <c r="C2" s="190"/>
      <c r="D2" s="190"/>
      <c r="E2" s="190"/>
      <c r="F2" s="190"/>
      <c r="G2" s="190"/>
      <c r="H2" s="190"/>
      <c r="I2" s="190"/>
      <c r="J2" s="190"/>
      <c r="K2" s="190"/>
      <c r="L2" s="190"/>
      <c r="M2" s="190"/>
      <c r="N2" s="191"/>
    </row>
    <row r="3" spans="1:14" s="18" customFormat="1" ht="33" customHeight="1" x14ac:dyDescent="0.2">
      <c r="A3" s="244" t="s">
        <v>66</v>
      </c>
      <c r="B3" s="245"/>
      <c r="C3" s="245"/>
      <c r="D3" s="245"/>
      <c r="E3" s="245"/>
      <c r="F3" s="245"/>
      <c r="G3" s="245"/>
      <c r="H3" s="245"/>
      <c r="I3" s="245"/>
      <c r="J3" s="245"/>
      <c r="K3" s="245"/>
      <c r="L3" s="245"/>
      <c r="M3" s="245"/>
      <c r="N3" s="246"/>
    </row>
    <row r="4" spans="1:14" s="18" customFormat="1" ht="33" customHeight="1" x14ac:dyDescent="0.2">
      <c r="A4" s="247"/>
      <c r="B4" s="248"/>
      <c r="C4" s="248"/>
      <c r="D4" s="248"/>
      <c r="E4" s="248"/>
      <c r="F4" s="248"/>
      <c r="G4" s="248"/>
      <c r="H4" s="248"/>
      <c r="I4" s="248"/>
      <c r="J4" s="248"/>
      <c r="K4" s="248"/>
      <c r="L4" s="248"/>
      <c r="M4" s="248"/>
      <c r="N4" s="249"/>
    </row>
    <row r="5" spans="1:14" s="18" customFormat="1" ht="33" customHeight="1" x14ac:dyDescent="0.2">
      <c r="A5" s="247"/>
      <c r="B5" s="248"/>
      <c r="C5" s="248"/>
      <c r="D5" s="248"/>
      <c r="E5" s="248"/>
      <c r="F5" s="248"/>
      <c r="G5" s="248"/>
      <c r="H5" s="248"/>
      <c r="I5" s="248"/>
      <c r="J5" s="248"/>
      <c r="K5" s="248"/>
      <c r="L5" s="248"/>
      <c r="M5" s="248"/>
      <c r="N5" s="249"/>
    </row>
    <row r="6" spans="1:14" s="18" customFormat="1" ht="33" customHeight="1" x14ac:dyDescent="0.2">
      <c r="A6" s="247"/>
      <c r="B6" s="248"/>
      <c r="C6" s="248"/>
      <c r="D6" s="248"/>
      <c r="E6" s="248"/>
      <c r="F6" s="248"/>
      <c r="G6" s="248"/>
      <c r="H6" s="248"/>
      <c r="I6" s="248"/>
      <c r="J6" s="248"/>
      <c r="K6" s="248"/>
      <c r="L6" s="248"/>
      <c r="M6" s="248"/>
      <c r="N6" s="249"/>
    </row>
    <row r="7" spans="1:14" s="18" customFormat="1" ht="33" customHeight="1" x14ac:dyDescent="0.2">
      <c r="A7" s="247"/>
      <c r="B7" s="248"/>
      <c r="C7" s="248"/>
      <c r="D7" s="248"/>
      <c r="E7" s="248"/>
      <c r="F7" s="248"/>
      <c r="G7" s="248"/>
      <c r="H7" s="248"/>
      <c r="I7" s="248"/>
      <c r="J7" s="248"/>
      <c r="K7" s="248"/>
      <c r="L7" s="248"/>
      <c r="M7" s="248"/>
      <c r="N7" s="249"/>
    </row>
    <row r="8" spans="1:14" s="18" customFormat="1" ht="33" customHeight="1" x14ac:dyDescent="0.2">
      <c r="A8" s="247"/>
      <c r="B8" s="248"/>
      <c r="C8" s="248"/>
      <c r="D8" s="248"/>
      <c r="E8" s="248"/>
      <c r="F8" s="248"/>
      <c r="G8" s="248"/>
      <c r="H8" s="248"/>
      <c r="I8" s="248"/>
      <c r="J8" s="248"/>
      <c r="K8" s="248"/>
      <c r="L8" s="248"/>
      <c r="M8" s="248"/>
      <c r="N8" s="249"/>
    </row>
    <row r="9" spans="1:14" s="18" customFormat="1" ht="14.45" customHeight="1" x14ac:dyDescent="0.2">
      <c r="A9" s="247"/>
      <c r="B9" s="248"/>
      <c r="C9" s="248"/>
      <c r="D9" s="248"/>
      <c r="E9" s="248"/>
      <c r="F9" s="248"/>
      <c r="G9" s="248"/>
      <c r="H9" s="248"/>
      <c r="I9" s="248"/>
      <c r="J9" s="248"/>
      <c r="K9" s="248"/>
      <c r="L9" s="248"/>
      <c r="M9" s="248"/>
      <c r="N9" s="249"/>
    </row>
    <row r="10" spans="1:14" s="18" customFormat="1" ht="33" hidden="1" customHeight="1" x14ac:dyDescent="0.2">
      <c r="A10" s="247"/>
      <c r="B10" s="248"/>
      <c r="C10" s="248"/>
      <c r="D10" s="248"/>
      <c r="E10" s="248"/>
      <c r="F10" s="248"/>
      <c r="G10" s="248"/>
      <c r="H10" s="248"/>
      <c r="I10" s="248"/>
      <c r="J10" s="248"/>
      <c r="K10" s="248"/>
      <c r="L10" s="248"/>
      <c r="M10" s="248"/>
      <c r="N10" s="249"/>
    </row>
    <row r="11" spans="1:14" ht="12" hidden="1" customHeight="1" x14ac:dyDescent="0.2">
      <c r="A11" s="250"/>
      <c r="B11" s="251"/>
      <c r="C11" s="251"/>
      <c r="D11" s="251"/>
      <c r="E11" s="251"/>
      <c r="F11" s="251"/>
      <c r="G11" s="251"/>
      <c r="H11" s="251"/>
      <c r="I11" s="251"/>
      <c r="J11" s="251"/>
      <c r="K11" s="251"/>
      <c r="L11" s="251"/>
      <c r="M11" s="251"/>
      <c r="N11" s="252"/>
    </row>
    <row r="12" spans="1:14" hidden="1" x14ac:dyDescent="0.2"/>
    <row r="13" spans="1:14" ht="12.75" customHeight="1" x14ac:dyDescent="0.2">
      <c r="A13" s="189" t="s">
        <v>67</v>
      </c>
      <c r="B13" s="190"/>
      <c r="C13" s="190"/>
      <c r="D13" s="190"/>
      <c r="E13" s="190"/>
      <c r="F13" s="190"/>
      <c r="G13" s="190"/>
      <c r="H13" s="190"/>
      <c r="I13" s="190"/>
      <c r="J13" s="190"/>
      <c r="K13" s="190"/>
      <c r="L13" s="190"/>
      <c r="M13" s="190"/>
      <c r="N13" s="191"/>
    </row>
    <row r="14" spans="1:14" ht="12.75" customHeight="1" x14ac:dyDescent="0.2">
      <c r="A14" s="192" t="s">
        <v>68</v>
      </c>
      <c r="B14" s="193"/>
      <c r="C14" s="194"/>
      <c r="D14" s="195" t="s">
        <v>69</v>
      </c>
      <c r="E14" s="196"/>
      <c r="F14" s="196"/>
      <c r="G14" s="196"/>
      <c r="H14" s="196"/>
      <c r="I14" s="196"/>
      <c r="J14" s="196"/>
      <c r="K14" s="196"/>
      <c r="L14" s="196"/>
      <c r="M14" s="196"/>
      <c r="N14" s="197"/>
    </row>
    <row r="15" spans="1:14" x14ac:dyDescent="0.2">
      <c r="A15" s="19"/>
      <c r="B15" s="20"/>
      <c r="C15" s="21"/>
      <c r="D15" s="8" t="s">
        <v>70</v>
      </c>
      <c r="E15" s="5"/>
      <c r="F15" s="5"/>
      <c r="G15" s="5"/>
      <c r="H15" s="5"/>
      <c r="I15" s="5"/>
      <c r="J15" s="5"/>
      <c r="K15" s="5"/>
      <c r="L15" s="5"/>
      <c r="M15" s="5"/>
      <c r="N15" s="6"/>
    </row>
    <row r="16" spans="1:14" ht="12.75" customHeight="1" x14ac:dyDescent="0.2">
      <c r="A16" s="198" t="s">
        <v>71</v>
      </c>
      <c r="B16" s="199"/>
      <c r="C16" s="200"/>
      <c r="D16" s="201" t="s">
        <v>72</v>
      </c>
      <c r="E16" s="202"/>
      <c r="F16" s="202"/>
      <c r="G16" s="202"/>
      <c r="H16" s="202"/>
      <c r="I16" s="202"/>
      <c r="J16" s="202"/>
      <c r="K16" s="202"/>
      <c r="L16" s="202"/>
      <c r="M16" s="202"/>
      <c r="N16" s="203"/>
    </row>
    <row r="17" spans="1:14" ht="12.75" customHeight="1" x14ac:dyDescent="0.2">
      <c r="A17" s="192" t="s">
        <v>73</v>
      </c>
      <c r="B17" s="193"/>
      <c r="C17" s="194"/>
      <c r="D17" s="195" t="s">
        <v>74</v>
      </c>
      <c r="E17" s="196"/>
      <c r="F17" s="196"/>
      <c r="G17" s="196"/>
      <c r="H17" s="196"/>
      <c r="I17" s="196"/>
      <c r="J17" s="196"/>
      <c r="K17" s="196"/>
      <c r="L17" s="196"/>
      <c r="M17" s="196"/>
      <c r="N17" s="197"/>
    </row>
    <row r="18" spans="1:14" ht="12.75" customHeight="1" x14ac:dyDescent="0.2">
      <c r="A18" s="192" t="s">
        <v>75</v>
      </c>
      <c r="B18" s="193"/>
      <c r="C18" s="194"/>
      <c r="D18" s="195" t="s">
        <v>76</v>
      </c>
      <c r="E18" s="196"/>
      <c r="F18" s="196"/>
      <c r="G18" s="196"/>
      <c r="H18" s="196"/>
      <c r="I18" s="196"/>
      <c r="J18" s="196"/>
      <c r="K18" s="196"/>
      <c r="L18" s="196"/>
      <c r="M18" s="196"/>
      <c r="N18" s="197"/>
    </row>
    <row r="19" spans="1:14" x14ac:dyDescent="0.2">
      <c r="A19" s="22"/>
      <c r="B19" s="23"/>
      <c r="C19" s="24"/>
      <c r="D19" s="2" t="s">
        <v>77</v>
      </c>
      <c r="E19" s="3"/>
      <c r="F19" s="3"/>
      <c r="G19" s="3"/>
      <c r="H19" s="3"/>
      <c r="I19" s="3"/>
      <c r="J19" s="3"/>
      <c r="K19" s="3"/>
      <c r="L19" s="3"/>
      <c r="M19" s="3"/>
      <c r="N19" s="4"/>
    </row>
    <row r="20" spans="1:14" ht="12.75" customHeight="1" x14ac:dyDescent="0.2">
      <c r="A20" s="19"/>
      <c r="B20" s="20"/>
      <c r="C20" s="21"/>
      <c r="D20" s="8" t="s">
        <v>78</v>
      </c>
      <c r="E20" s="5"/>
      <c r="F20" s="5"/>
      <c r="G20" s="5"/>
      <c r="H20" s="5"/>
      <c r="I20" s="5"/>
      <c r="J20" s="5"/>
      <c r="K20" s="5"/>
      <c r="L20" s="5"/>
      <c r="M20" s="5"/>
      <c r="N20" s="6"/>
    </row>
    <row r="21" spans="1:14" s="18" customFormat="1" ht="12.75" customHeight="1" x14ac:dyDescent="0.2">
      <c r="A21" s="204" t="s">
        <v>79</v>
      </c>
      <c r="B21" s="205"/>
      <c r="C21" s="206"/>
      <c r="D21" s="207" t="s">
        <v>80</v>
      </c>
      <c r="E21" s="208"/>
      <c r="F21" s="208"/>
      <c r="G21" s="208"/>
      <c r="H21" s="208"/>
      <c r="I21" s="208"/>
      <c r="J21" s="208"/>
      <c r="K21" s="208"/>
      <c r="L21" s="208"/>
      <c r="M21" s="208"/>
      <c r="N21" s="209"/>
    </row>
    <row r="22" spans="1:14" s="18" customFormat="1" ht="12.75" customHeight="1" x14ac:dyDescent="0.2">
      <c r="A22" s="29"/>
      <c r="B22" s="30"/>
      <c r="C22" s="31"/>
      <c r="D22" s="28" t="s">
        <v>81</v>
      </c>
      <c r="E22" s="32"/>
      <c r="F22" s="32"/>
      <c r="G22" s="32"/>
      <c r="H22" s="32"/>
      <c r="I22" s="32"/>
      <c r="J22" s="32"/>
      <c r="K22" s="32"/>
      <c r="L22" s="32"/>
      <c r="M22" s="32"/>
      <c r="N22" s="33"/>
    </row>
    <row r="23" spans="1:14" ht="12.75" customHeight="1" x14ac:dyDescent="0.2">
      <c r="A23" s="192" t="s">
        <v>82</v>
      </c>
      <c r="B23" s="193"/>
      <c r="C23" s="194"/>
      <c r="D23" s="195" t="s">
        <v>83</v>
      </c>
      <c r="E23" s="196"/>
      <c r="F23" s="196"/>
      <c r="G23" s="196"/>
      <c r="H23" s="196"/>
      <c r="I23" s="196"/>
      <c r="J23" s="196"/>
      <c r="K23" s="196"/>
      <c r="L23" s="196"/>
      <c r="M23" s="196"/>
      <c r="N23" s="197"/>
    </row>
    <row r="24" spans="1:14" x14ac:dyDescent="0.2">
      <c r="A24" s="19"/>
      <c r="B24" s="20"/>
      <c r="C24" s="21"/>
      <c r="D24" s="8" t="s">
        <v>84</v>
      </c>
      <c r="E24" s="5"/>
      <c r="F24" s="5"/>
      <c r="G24" s="5"/>
      <c r="H24" s="5"/>
      <c r="I24" s="5"/>
      <c r="J24" s="5"/>
      <c r="K24" s="5"/>
      <c r="L24" s="5"/>
      <c r="M24" s="5"/>
      <c r="N24" s="6"/>
    </row>
    <row r="25" spans="1:14" ht="12.75" customHeight="1" x14ac:dyDescent="0.2">
      <c r="A25" s="192" t="s">
        <v>85</v>
      </c>
      <c r="B25" s="193"/>
      <c r="C25" s="194"/>
      <c r="D25" s="195" t="s">
        <v>86</v>
      </c>
      <c r="E25" s="196"/>
      <c r="F25" s="196"/>
      <c r="G25" s="196"/>
      <c r="H25" s="196"/>
      <c r="I25" s="196"/>
      <c r="J25" s="196"/>
      <c r="K25" s="196"/>
      <c r="L25" s="196"/>
      <c r="M25" s="196"/>
      <c r="N25" s="197"/>
    </row>
    <row r="26" spans="1:14" x14ac:dyDescent="0.2">
      <c r="A26" s="19"/>
      <c r="B26" s="20"/>
      <c r="C26" s="21"/>
      <c r="D26" s="8" t="s">
        <v>87</v>
      </c>
      <c r="E26" s="5"/>
      <c r="F26" s="5"/>
      <c r="G26" s="5"/>
      <c r="H26" s="5"/>
      <c r="I26" s="5"/>
      <c r="J26" s="5"/>
      <c r="K26" s="5"/>
      <c r="L26" s="5"/>
      <c r="M26" s="5"/>
      <c r="N26" s="6"/>
    </row>
    <row r="27" spans="1:14" ht="12.75" customHeight="1" x14ac:dyDescent="0.2">
      <c r="A27" s="198" t="s">
        <v>88</v>
      </c>
      <c r="B27" s="199"/>
      <c r="C27" s="200"/>
      <c r="D27" s="201" t="s">
        <v>89</v>
      </c>
      <c r="E27" s="202"/>
      <c r="F27" s="202"/>
      <c r="G27" s="202"/>
      <c r="H27" s="202"/>
      <c r="I27" s="202"/>
      <c r="J27" s="202"/>
      <c r="K27" s="202"/>
      <c r="L27" s="202"/>
      <c r="M27" s="202"/>
      <c r="N27" s="203"/>
    </row>
    <row r="28" spans="1:14" ht="12.75" customHeight="1" x14ac:dyDescent="0.2">
      <c r="A28" s="192" t="s">
        <v>90</v>
      </c>
      <c r="B28" s="193"/>
      <c r="C28" s="194"/>
      <c r="D28" s="195" t="s">
        <v>91</v>
      </c>
      <c r="E28" s="196"/>
      <c r="F28" s="196"/>
      <c r="G28" s="196"/>
      <c r="H28" s="196"/>
      <c r="I28" s="196"/>
      <c r="J28" s="196"/>
      <c r="K28" s="196"/>
      <c r="L28" s="196"/>
      <c r="M28" s="196"/>
      <c r="N28" s="197"/>
    </row>
    <row r="29" spans="1:14" x14ac:dyDescent="0.2">
      <c r="A29" s="19"/>
      <c r="B29" s="20"/>
      <c r="C29" s="21"/>
      <c r="D29" s="8" t="s">
        <v>92</v>
      </c>
      <c r="E29" s="5"/>
      <c r="F29" s="5"/>
      <c r="G29" s="5"/>
      <c r="H29" s="5"/>
      <c r="I29" s="5"/>
      <c r="J29" s="5"/>
      <c r="K29" s="5"/>
      <c r="L29" s="5"/>
      <c r="M29" s="5"/>
      <c r="N29" s="6"/>
    </row>
    <row r="30" spans="1:14" ht="12.75" customHeight="1" x14ac:dyDescent="0.2">
      <c r="A30" s="192" t="s">
        <v>93</v>
      </c>
      <c r="B30" s="193"/>
      <c r="C30" s="194"/>
      <c r="D30" s="195" t="s">
        <v>94</v>
      </c>
      <c r="E30" s="196"/>
      <c r="F30" s="196"/>
      <c r="G30" s="196"/>
      <c r="H30" s="196"/>
      <c r="I30" s="196"/>
      <c r="J30" s="196"/>
      <c r="K30" s="196"/>
      <c r="L30" s="196"/>
      <c r="M30" s="196"/>
      <c r="N30" s="197"/>
    </row>
    <row r="31" spans="1:14" x14ac:dyDescent="0.2">
      <c r="A31" s="22"/>
      <c r="B31" s="23"/>
      <c r="C31" s="24"/>
      <c r="D31" s="2" t="s">
        <v>95</v>
      </c>
      <c r="E31" s="3"/>
      <c r="F31" s="3"/>
      <c r="G31" s="3"/>
      <c r="H31" s="3"/>
      <c r="I31" s="3"/>
      <c r="J31" s="3"/>
      <c r="K31" s="3"/>
      <c r="L31" s="3"/>
      <c r="M31" s="3"/>
      <c r="N31" s="4"/>
    </row>
    <row r="32" spans="1:14" x14ac:dyDescent="0.2">
      <c r="A32" s="22"/>
      <c r="B32" s="23"/>
      <c r="C32" s="24"/>
      <c r="D32" s="2" t="s">
        <v>96</v>
      </c>
      <c r="E32" s="3"/>
      <c r="F32" s="3"/>
      <c r="G32" s="3"/>
      <c r="H32" s="3"/>
      <c r="I32" s="3"/>
      <c r="J32" s="3"/>
      <c r="K32" s="3"/>
      <c r="L32" s="3"/>
      <c r="M32" s="3"/>
      <c r="N32" s="4"/>
    </row>
    <row r="33" spans="1:14" x14ac:dyDescent="0.2">
      <c r="A33" s="22"/>
      <c r="B33" s="23"/>
      <c r="C33" s="24"/>
      <c r="D33" s="2" t="s">
        <v>97</v>
      </c>
      <c r="E33" s="3"/>
      <c r="F33" s="3"/>
      <c r="G33" s="3"/>
      <c r="H33" s="3"/>
      <c r="I33" s="3"/>
      <c r="J33" s="3"/>
      <c r="K33" s="3"/>
      <c r="L33" s="3"/>
      <c r="M33" s="3"/>
      <c r="N33" s="4"/>
    </row>
    <row r="34" spans="1:14" x14ac:dyDescent="0.2">
      <c r="A34" s="19"/>
      <c r="B34" s="20"/>
      <c r="C34" s="21"/>
      <c r="D34" s="8" t="s">
        <v>98</v>
      </c>
      <c r="E34" s="5"/>
      <c r="F34" s="5"/>
      <c r="G34" s="5"/>
      <c r="H34" s="5"/>
      <c r="I34" s="5"/>
      <c r="J34" s="5"/>
      <c r="K34" s="5"/>
      <c r="L34" s="5"/>
      <c r="M34" s="5"/>
      <c r="N34" s="6"/>
    </row>
    <row r="35" spans="1:14" ht="12.75" customHeight="1" x14ac:dyDescent="0.2">
      <c r="A35" s="192" t="s">
        <v>99</v>
      </c>
      <c r="B35" s="193"/>
      <c r="C35" s="194"/>
      <c r="D35" s="195" t="s">
        <v>100</v>
      </c>
      <c r="E35" s="196"/>
      <c r="F35" s="196"/>
      <c r="G35" s="196"/>
      <c r="H35" s="196"/>
      <c r="I35" s="196"/>
      <c r="J35" s="196"/>
      <c r="K35" s="196"/>
      <c r="L35" s="196"/>
      <c r="M35" s="196"/>
      <c r="N35" s="197"/>
    </row>
    <row r="36" spans="1:14" x14ac:dyDescent="0.2">
      <c r="A36" s="19"/>
      <c r="B36" s="20"/>
      <c r="C36" s="21"/>
      <c r="D36" s="8" t="s">
        <v>101</v>
      </c>
      <c r="E36" s="5"/>
      <c r="F36" s="5"/>
      <c r="G36" s="5"/>
      <c r="H36" s="5"/>
      <c r="I36" s="5"/>
      <c r="J36" s="5"/>
      <c r="K36" s="5"/>
      <c r="L36" s="5"/>
      <c r="M36" s="5"/>
      <c r="N36" s="6"/>
    </row>
    <row r="37" spans="1:14" x14ac:dyDescent="0.2">
      <c r="A37" s="210" t="s">
        <v>102</v>
      </c>
      <c r="B37" s="211"/>
      <c r="C37" s="212"/>
      <c r="D37" s="235" t="s">
        <v>103</v>
      </c>
      <c r="E37" s="236"/>
      <c r="F37" s="236"/>
      <c r="G37" s="236"/>
      <c r="H37" s="236"/>
      <c r="I37" s="236"/>
      <c r="J37" s="236"/>
      <c r="K37" s="236"/>
      <c r="L37" s="236"/>
      <c r="M37" s="236"/>
      <c r="N37" s="237"/>
    </row>
    <row r="38" spans="1:14" x14ac:dyDescent="0.2">
      <c r="A38" s="58"/>
      <c r="B38" s="23"/>
      <c r="C38" s="59"/>
      <c r="D38" s="238"/>
      <c r="E38" s="239"/>
      <c r="F38" s="239"/>
      <c r="G38" s="239"/>
      <c r="H38" s="239"/>
      <c r="I38" s="239"/>
      <c r="J38" s="239"/>
      <c r="K38" s="239"/>
      <c r="L38" s="239"/>
      <c r="M38" s="239"/>
      <c r="N38" s="240"/>
    </row>
    <row r="39" spans="1:14" x14ac:dyDescent="0.2">
      <c r="A39" s="60"/>
      <c r="B39" s="61"/>
      <c r="C39" s="62"/>
      <c r="D39" s="241"/>
      <c r="E39" s="242"/>
      <c r="F39" s="242"/>
      <c r="G39" s="242"/>
      <c r="H39" s="242"/>
      <c r="I39" s="242"/>
      <c r="J39" s="242"/>
      <c r="K39" s="242"/>
      <c r="L39" s="242"/>
      <c r="M39" s="242"/>
      <c r="N39" s="243"/>
    </row>
    <row r="40" spans="1:14" x14ac:dyDescent="0.2">
      <c r="A40" s="210" t="s">
        <v>104</v>
      </c>
      <c r="B40" s="211"/>
      <c r="C40" s="212"/>
      <c r="D40" s="235" t="s">
        <v>105</v>
      </c>
      <c r="E40" s="236"/>
      <c r="F40" s="236"/>
      <c r="G40" s="236"/>
      <c r="H40" s="236"/>
      <c r="I40" s="236"/>
      <c r="J40" s="236"/>
      <c r="K40" s="236"/>
      <c r="L40" s="236"/>
      <c r="M40" s="236"/>
      <c r="N40" s="237"/>
    </row>
    <row r="41" spans="1:14" x14ac:dyDescent="0.2">
      <c r="A41" s="60"/>
      <c r="B41" s="61"/>
      <c r="C41" s="62"/>
      <c r="D41" s="241"/>
      <c r="E41" s="242"/>
      <c r="F41" s="242"/>
      <c r="G41" s="242"/>
      <c r="H41" s="242"/>
      <c r="I41" s="242"/>
      <c r="J41" s="242"/>
      <c r="K41" s="242"/>
      <c r="L41" s="242"/>
      <c r="M41" s="242"/>
      <c r="N41" s="243"/>
    </row>
  </sheetData>
  <mergeCells count="3">
    <mergeCell ref="D37:N39"/>
    <mergeCell ref="D40:N41"/>
    <mergeCell ref="A3:N11"/>
  </mergeCells>
  <phoneticPr fontId="2"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AA40"/>
  <sheetViews>
    <sheetView showGridLines="0" zoomScale="84" zoomScaleNormal="84" workbookViewId="0">
      <pane ySplit="2" topLeftCell="A17" activePane="bottomLeft" state="frozen"/>
      <selection pane="bottomLeft" activeCell="J3" sqref="J3:J20"/>
    </sheetView>
  </sheetViews>
  <sheetFormatPr defaultRowHeight="12.75" x14ac:dyDescent="0.2"/>
  <cols>
    <col min="1" max="1" width="10.140625" customWidth="1"/>
    <col min="2" max="2" width="8.7109375" customWidth="1"/>
    <col min="3" max="3" width="14" customWidth="1"/>
    <col min="4" max="4" width="14.140625" customWidth="1"/>
    <col min="5" max="5" width="9.7109375" customWidth="1"/>
    <col min="6" max="6" width="27.28515625" customWidth="1"/>
    <col min="7" max="7" width="40.28515625" customWidth="1"/>
    <col min="8" max="8" width="32.42578125" customWidth="1"/>
    <col min="9" max="9" width="22" customWidth="1"/>
    <col min="10" max="10" width="12.28515625" customWidth="1"/>
    <col min="11" max="11" width="18" customWidth="1"/>
    <col min="12" max="12" width="12.85546875" style="64" customWidth="1"/>
    <col min="13" max="13" width="13.42578125" style="76" customWidth="1"/>
    <col min="14" max="14" width="92.7109375" style="78" customWidth="1"/>
    <col min="26" max="26" width="11.42578125" customWidth="1"/>
    <col min="27" max="27" width="13" hidden="1" customWidth="1"/>
  </cols>
  <sheetData>
    <row r="1" spans="1:27" x14ac:dyDescent="0.2">
      <c r="A1" s="160" t="s">
        <v>57</v>
      </c>
      <c r="B1" s="161"/>
      <c r="C1" s="161"/>
      <c r="D1" s="161"/>
      <c r="E1" s="161"/>
      <c r="F1" s="161"/>
      <c r="G1" s="161"/>
      <c r="H1" s="161"/>
      <c r="I1" s="161"/>
      <c r="J1" s="161"/>
      <c r="K1" s="161"/>
      <c r="L1" s="213"/>
      <c r="M1" s="214"/>
      <c r="N1" s="215"/>
      <c r="AA1" s="161"/>
    </row>
    <row r="2" spans="1:27" ht="39" customHeight="1" x14ac:dyDescent="0.2">
      <c r="A2" s="216" t="s">
        <v>106</v>
      </c>
      <c r="B2" s="216" t="s">
        <v>107</v>
      </c>
      <c r="C2" s="216" t="s">
        <v>108</v>
      </c>
      <c r="D2" s="216" t="s">
        <v>109</v>
      </c>
      <c r="E2" s="216" t="s">
        <v>110</v>
      </c>
      <c r="F2" s="216" t="s">
        <v>109</v>
      </c>
      <c r="G2" s="216" t="s">
        <v>111</v>
      </c>
      <c r="H2" s="216" t="s">
        <v>112</v>
      </c>
      <c r="I2" s="216" t="s">
        <v>113</v>
      </c>
      <c r="J2" s="216" t="s">
        <v>114</v>
      </c>
      <c r="K2" s="216" t="s">
        <v>115</v>
      </c>
      <c r="L2" s="217" t="s">
        <v>116</v>
      </c>
      <c r="M2" s="218" t="s">
        <v>117</v>
      </c>
      <c r="N2" s="218" t="s">
        <v>118</v>
      </c>
      <c r="AA2" s="63" t="s">
        <v>119</v>
      </c>
    </row>
    <row r="3" spans="1:27" ht="63" customHeight="1" x14ac:dyDescent="0.2">
      <c r="A3" s="83" t="s">
        <v>120</v>
      </c>
      <c r="B3" s="41" t="s">
        <v>121</v>
      </c>
      <c r="C3" s="41" t="s">
        <v>122</v>
      </c>
      <c r="D3" s="83" t="s">
        <v>123</v>
      </c>
      <c r="E3" s="83" t="s">
        <v>124</v>
      </c>
      <c r="F3" s="83" t="s">
        <v>125</v>
      </c>
      <c r="G3" s="83" t="s">
        <v>126</v>
      </c>
      <c r="H3" s="83" t="s">
        <v>127</v>
      </c>
      <c r="I3" s="83"/>
      <c r="J3" s="79"/>
      <c r="K3" s="70"/>
      <c r="L3" s="70" t="s">
        <v>128</v>
      </c>
      <c r="M3" s="84" t="s">
        <v>129</v>
      </c>
      <c r="N3" s="84" t="s">
        <v>130</v>
      </c>
      <c r="AA3" s="65" t="e">
        <f>IF(OR(J3="Fail",ISBLANK(J3)),INDEX('Issue Code Table'!C:C,MATCH(M:M,'Issue Code Table'!A:A,0)),IF(L3="Critical",6,IF(L3="Significant",5,IF(L3="Moderate",3,2))))</f>
        <v>#N/A</v>
      </c>
    </row>
    <row r="4" spans="1:27" ht="57.75" customHeight="1" x14ac:dyDescent="0.2">
      <c r="A4" s="83" t="s">
        <v>131</v>
      </c>
      <c r="B4" s="41" t="s">
        <v>132</v>
      </c>
      <c r="C4" s="41" t="s">
        <v>133</v>
      </c>
      <c r="D4" s="83" t="s">
        <v>134</v>
      </c>
      <c r="E4" s="83" t="s">
        <v>124</v>
      </c>
      <c r="F4" s="81" t="s">
        <v>135</v>
      </c>
      <c r="G4" s="85" t="s">
        <v>136</v>
      </c>
      <c r="H4" s="81" t="s">
        <v>137</v>
      </c>
      <c r="I4" s="83"/>
      <c r="J4" s="79"/>
      <c r="K4" s="70"/>
      <c r="L4" s="70" t="s">
        <v>138</v>
      </c>
      <c r="M4" s="84" t="s">
        <v>139</v>
      </c>
      <c r="N4" s="70" t="s">
        <v>140</v>
      </c>
      <c r="AA4" s="65" t="e">
        <f>IF(OR(J4="Fail",ISBLANK(J4)),INDEX('Issue Code Table'!C:C,MATCH(M:M,'Issue Code Table'!A:A,0)),IF(L4="Critical",6,IF(L4="Significant",5,IF(L4="Moderate",3,2))))</f>
        <v>#N/A</v>
      </c>
    </row>
    <row r="5" spans="1:27" ht="60" customHeight="1" x14ac:dyDescent="0.2">
      <c r="A5" s="83" t="s">
        <v>141</v>
      </c>
      <c r="B5" s="83" t="s">
        <v>142</v>
      </c>
      <c r="C5" s="83" t="s">
        <v>143</v>
      </c>
      <c r="D5" s="83" t="s">
        <v>144</v>
      </c>
      <c r="E5" s="83" t="s">
        <v>124</v>
      </c>
      <c r="F5" s="83" t="s">
        <v>145</v>
      </c>
      <c r="G5" s="83" t="s">
        <v>146</v>
      </c>
      <c r="H5" s="83" t="s">
        <v>147</v>
      </c>
      <c r="I5" s="83"/>
      <c r="J5" s="79"/>
      <c r="K5" s="70"/>
      <c r="L5" s="70" t="s">
        <v>138</v>
      </c>
      <c r="M5" s="84" t="s">
        <v>148</v>
      </c>
      <c r="N5" s="41" t="s">
        <v>149</v>
      </c>
      <c r="AA5" s="65">
        <f>IF(OR(J5="Fail",ISBLANK(J5)),INDEX('Issue Code Table'!C:C,MATCH(M:M,'Issue Code Table'!A:A,0)),IF(L5="Critical",6,IF(L5="Significant",5,IF(L5="Moderate",3,2))))</f>
        <v>5</v>
      </c>
    </row>
    <row r="6" spans="1:27" ht="66.75" customHeight="1" x14ac:dyDescent="0.2">
      <c r="A6" s="83" t="s">
        <v>150</v>
      </c>
      <c r="B6" s="83" t="s">
        <v>151</v>
      </c>
      <c r="C6" s="83" t="s">
        <v>152</v>
      </c>
      <c r="D6" s="83" t="s">
        <v>123</v>
      </c>
      <c r="E6" s="83" t="s">
        <v>124</v>
      </c>
      <c r="F6" s="83" t="s">
        <v>153</v>
      </c>
      <c r="G6" s="83" t="s">
        <v>154</v>
      </c>
      <c r="H6" s="83" t="s">
        <v>155</v>
      </c>
      <c r="I6" s="83"/>
      <c r="J6" s="79"/>
      <c r="K6" s="70"/>
      <c r="L6" s="70" t="s">
        <v>156</v>
      </c>
      <c r="M6" s="84" t="s">
        <v>157</v>
      </c>
      <c r="N6" s="79" t="s">
        <v>158</v>
      </c>
      <c r="AA6" s="65" t="e">
        <f>IF(OR(J6="Fail",ISBLANK(J6)),INDEX('Issue Code Table'!C:C,MATCH(M:M,'Issue Code Table'!A:A,0)),IF(L6="Critical",6,IF(L6="Significant",5,IF(L6="Moderate",3,2))))</f>
        <v>#N/A</v>
      </c>
    </row>
    <row r="7" spans="1:27" ht="83.25" customHeight="1" x14ac:dyDescent="0.2">
      <c r="A7" s="83" t="s">
        <v>159</v>
      </c>
      <c r="B7" s="83" t="s">
        <v>160</v>
      </c>
      <c r="C7" s="83" t="s">
        <v>161</v>
      </c>
      <c r="D7" s="83" t="s">
        <v>123</v>
      </c>
      <c r="E7" s="83" t="s">
        <v>124</v>
      </c>
      <c r="F7" s="83" t="s">
        <v>162</v>
      </c>
      <c r="G7" s="83" t="s">
        <v>163</v>
      </c>
      <c r="H7" s="83" t="s">
        <v>164</v>
      </c>
      <c r="I7" s="83"/>
      <c r="J7" s="79"/>
      <c r="K7" s="70"/>
      <c r="L7" s="70" t="s">
        <v>138</v>
      </c>
      <c r="M7" s="84" t="s">
        <v>165</v>
      </c>
      <c r="N7" s="41" t="s">
        <v>166</v>
      </c>
      <c r="AA7" s="65">
        <f>IF(OR(J7="Fail",ISBLANK(J7)),INDEX('Issue Code Table'!C:C,MATCH(M:M,'Issue Code Table'!A:A,0)),IF(L7="Critical",6,IF(L7="Significant",5,IF(L7="Moderate",3,2))))</f>
        <v>5</v>
      </c>
    </row>
    <row r="8" spans="1:27" ht="73.5" customHeight="1" x14ac:dyDescent="0.2">
      <c r="A8" s="83" t="s">
        <v>167</v>
      </c>
      <c r="B8" s="83" t="s">
        <v>160</v>
      </c>
      <c r="C8" s="83" t="s">
        <v>161</v>
      </c>
      <c r="D8" s="83" t="s">
        <v>168</v>
      </c>
      <c r="E8" s="83" t="s">
        <v>124</v>
      </c>
      <c r="F8" s="83" t="s">
        <v>169</v>
      </c>
      <c r="G8" s="83" t="s">
        <v>170</v>
      </c>
      <c r="H8" s="83" t="s">
        <v>171</v>
      </c>
      <c r="I8" s="83"/>
      <c r="J8" s="79"/>
      <c r="K8" s="70"/>
      <c r="L8" s="70" t="s">
        <v>138</v>
      </c>
      <c r="M8" s="84" t="s">
        <v>172</v>
      </c>
      <c r="N8" s="41" t="s">
        <v>173</v>
      </c>
      <c r="AA8" s="65">
        <f>IF(OR(J8="Fail",ISBLANK(J8)),INDEX('Issue Code Table'!C:C,MATCH(M:M,'Issue Code Table'!A:A,0)),IF(L8="Critical",6,IF(L8="Significant",5,IF(L8="Moderate",3,2))))</f>
        <v>5</v>
      </c>
    </row>
    <row r="9" spans="1:27" ht="88.5" customHeight="1" x14ac:dyDescent="0.2">
      <c r="A9" s="83" t="s">
        <v>174</v>
      </c>
      <c r="B9" s="83" t="s">
        <v>160</v>
      </c>
      <c r="C9" s="83" t="s">
        <v>161</v>
      </c>
      <c r="D9" s="83" t="s">
        <v>123</v>
      </c>
      <c r="E9" s="83" t="s">
        <v>124</v>
      </c>
      <c r="F9" s="83" t="s">
        <v>175</v>
      </c>
      <c r="G9" s="83" t="s">
        <v>176</v>
      </c>
      <c r="H9" s="83" t="s">
        <v>177</v>
      </c>
      <c r="I9" s="83"/>
      <c r="J9" s="79"/>
      <c r="K9" s="70"/>
      <c r="L9" s="70" t="s">
        <v>178</v>
      </c>
      <c r="M9" s="84" t="s">
        <v>179</v>
      </c>
      <c r="N9" s="41" t="s">
        <v>180</v>
      </c>
      <c r="AA9" s="65">
        <f>IF(OR(J9="Fail",ISBLANK(J9)),INDEX('Issue Code Table'!C:C,MATCH(M:M,'Issue Code Table'!A:A,0)),IF(L9="Critical",6,IF(L9="Significant",5,IF(L9="Moderate",3,2))))</f>
        <v>4</v>
      </c>
    </row>
    <row r="10" spans="1:27" ht="63.75" x14ac:dyDescent="0.2">
      <c r="A10" s="83" t="s">
        <v>181</v>
      </c>
      <c r="B10" s="83" t="s">
        <v>160</v>
      </c>
      <c r="C10" s="83" t="s">
        <v>161</v>
      </c>
      <c r="D10" s="83" t="s">
        <v>144</v>
      </c>
      <c r="E10" s="83" t="s">
        <v>124</v>
      </c>
      <c r="F10" s="83" t="s">
        <v>182</v>
      </c>
      <c r="G10" s="83" t="s">
        <v>183</v>
      </c>
      <c r="H10" s="83" t="s">
        <v>184</v>
      </c>
      <c r="I10" s="83"/>
      <c r="J10" s="79"/>
      <c r="K10" s="70"/>
      <c r="L10" s="70" t="s">
        <v>178</v>
      </c>
      <c r="M10" s="84" t="s">
        <v>185</v>
      </c>
      <c r="N10" s="41" t="s">
        <v>186</v>
      </c>
      <c r="AA10" s="65">
        <f>IF(OR(J10="Fail",ISBLANK(J10)),INDEX('Issue Code Table'!C:C,MATCH(M:M,'Issue Code Table'!A:A,0)),IF(L10="Critical",6,IF(L10="Significant",5,IF(L10="Moderate",3,2))))</f>
        <v>4</v>
      </c>
    </row>
    <row r="11" spans="1:27" ht="79.5" customHeight="1" x14ac:dyDescent="0.2">
      <c r="A11" s="83" t="s">
        <v>187</v>
      </c>
      <c r="B11" s="83" t="s">
        <v>160</v>
      </c>
      <c r="C11" s="83" t="s">
        <v>161</v>
      </c>
      <c r="D11" s="83" t="s">
        <v>123</v>
      </c>
      <c r="E11" s="83" t="s">
        <v>124</v>
      </c>
      <c r="F11" s="83" t="s">
        <v>188</v>
      </c>
      <c r="G11" s="83" t="s">
        <v>189</v>
      </c>
      <c r="H11" s="83" t="s">
        <v>190</v>
      </c>
      <c r="I11" s="83"/>
      <c r="J11" s="79"/>
      <c r="K11" s="70"/>
      <c r="L11" s="70" t="s">
        <v>138</v>
      </c>
      <c r="M11" s="84" t="s">
        <v>191</v>
      </c>
      <c r="N11" s="41" t="s">
        <v>192</v>
      </c>
      <c r="AA11" s="65" t="e">
        <f>IF(OR(J11="Fail",ISBLANK(J11)),INDEX('Issue Code Table'!C:C,MATCH(M:M,'Issue Code Table'!A:A,0)),IF(L11="Critical",6,IF(L11="Significant",5,IF(L11="Moderate",3,2))))</f>
        <v>#N/A</v>
      </c>
    </row>
    <row r="12" spans="1:27" ht="90" customHeight="1" x14ac:dyDescent="0.2">
      <c r="A12" s="83" t="s">
        <v>193</v>
      </c>
      <c r="B12" s="83" t="s">
        <v>194</v>
      </c>
      <c r="C12" s="83" t="s">
        <v>195</v>
      </c>
      <c r="D12" s="83" t="s">
        <v>168</v>
      </c>
      <c r="E12" s="83" t="s">
        <v>196</v>
      </c>
      <c r="F12" s="83" t="s">
        <v>197</v>
      </c>
      <c r="G12" s="83" t="s">
        <v>198</v>
      </c>
      <c r="H12" s="83" t="s">
        <v>199</v>
      </c>
      <c r="I12" s="83"/>
      <c r="J12" s="79"/>
      <c r="K12" s="70"/>
      <c r="L12" s="70" t="s">
        <v>138</v>
      </c>
      <c r="M12" s="84" t="s">
        <v>172</v>
      </c>
      <c r="N12" s="41" t="s">
        <v>173</v>
      </c>
      <c r="AA12" s="65">
        <f>IF(OR(J12="Fail",ISBLANK(J12)),INDEX('Issue Code Table'!C:C,MATCH(M:M,'Issue Code Table'!A:A,0)),IF(L12="Critical",6,IF(L12="Significant",5,IF(L12="Moderate",3,2))))</f>
        <v>5</v>
      </c>
    </row>
    <row r="13" spans="1:27" ht="53.25" customHeight="1" x14ac:dyDescent="0.2">
      <c r="A13" s="83" t="s">
        <v>200</v>
      </c>
      <c r="B13" s="83" t="s">
        <v>194</v>
      </c>
      <c r="C13" s="83" t="s">
        <v>195</v>
      </c>
      <c r="D13" s="83" t="s">
        <v>168</v>
      </c>
      <c r="E13" s="83" t="s">
        <v>196</v>
      </c>
      <c r="F13" s="83" t="s">
        <v>201</v>
      </c>
      <c r="G13" s="83" t="s">
        <v>202</v>
      </c>
      <c r="H13" s="83" t="s">
        <v>203</v>
      </c>
      <c r="I13" s="83"/>
      <c r="J13" s="79"/>
      <c r="K13" s="70"/>
      <c r="L13" s="70" t="s">
        <v>138</v>
      </c>
      <c r="M13" s="84" t="s">
        <v>204</v>
      </c>
      <c r="N13" s="41" t="s">
        <v>205</v>
      </c>
      <c r="AA13" s="65">
        <f>IF(OR(J13="Fail",ISBLANK(J13)),INDEX('Issue Code Table'!C:C,MATCH(M:M,'Issue Code Table'!A:A,0)),IF(L13="Critical",6,IF(L13="Significant",5,IF(L13="Moderate",3,2))))</f>
        <v>4</v>
      </c>
    </row>
    <row r="14" spans="1:27" ht="66" customHeight="1" x14ac:dyDescent="0.2">
      <c r="A14" s="83" t="s">
        <v>206</v>
      </c>
      <c r="B14" s="83" t="s">
        <v>194</v>
      </c>
      <c r="C14" s="83" t="s">
        <v>195</v>
      </c>
      <c r="D14" s="83" t="s">
        <v>123</v>
      </c>
      <c r="E14" s="83" t="s">
        <v>124</v>
      </c>
      <c r="F14" s="83" t="s">
        <v>207</v>
      </c>
      <c r="G14" s="83" t="s">
        <v>208</v>
      </c>
      <c r="H14" s="83" t="s">
        <v>209</v>
      </c>
      <c r="I14" s="83"/>
      <c r="J14" s="79"/>
      <c r="K14" s="70"/>
      <c r="L14" s="70" t="s">
        <v>138</v>
      </c>
      <c r="M14" s="84" t="s">
        <v>210</v>
      </c>
      <c r="N14" s="41" t="s">
        <v>211</v>
      </c>
      <c r="AA14" s="65">
        <f>IF(OR(J14="Fail",ISBLANK(J14)),INDEX('Issue Code Table'!C:C,MATCH(M:M,'Issue Code Table'!A:A,0)),IF(L14="Critical",6,IF(L14="Significant",5,IF(L14="Moderate",3,2))))</f>
        <v>6</v>
      </c>
    </row>
    <row r="15" spans="1:27" ht="79.5" customHeight="1" x14ac:dyDescent="0.2">
      <c r="A15" s="83" t="s">
        <v>212</v>
      </c>
      <c r="B15" s="83" t="s">
        <v>194</v>
      </c>
      <c r="C15" s="83" t="s">
        <v>195</v>
      </c>
      <c r="D15" s="83" t="s">
        <v>168</v>
      </c>
      <c r="E15" s="83" t="s">
        <v>124</v>
      </c>
      <c r="F15" s="83" t="s">
        <v>213</v>
      </c>
      <c r="G15" s="83" t="s">
        <v>214</v>
      </c>
      <c r="H15" s="83" t="s">
        <v>215</v>
      </c>
      <c r="I15" s="83"/>
      <c r="J15" s="79"/>
      <c r="K15" s="70"/>
      <c r="L15" s="70" t="s">
        <v>138</v>
      </c>
      <c r="M15" s="84" t="s">
        <v>172</v>
      </c>
      <c r="N15" s="41" t="s">
        <v>173</v>
      </c>
      <c r="AA15" s="65">
        <f>IF(OR(J15="Fail",ISBLANK(J15)),INDEX('Issue Code Table'!C:C,MATCH(M:M,'Issue Code Table'!A:A,0)),IF(L15="Critical",6,IF(L15="Significant",5,IF(L15="Moderate",3,2))))</f>
        <v>5</v>
      </c>
    </row>
    <row r="16" spans="1:27" ht="63" customHeight="1" x14ac:dyDescent="0.2">
      <c r="A16" s="83" t="s">
        <v>216</v>
      </c>
      <c r="B16" s="83" t="s">
        <v>217</v>
      </c>
      <c r="C16" s="83" t="s">
        <v>218</v>
      </c>
      <c r="D16" s="83" t="s">
        <v>123</v>
      </c>
      <c r="E16" s="83" t="s">
        <v>124</v>
      </c>
      <c r="F16" s="83" t="s">
        <v>219</v>
      </c>
      <c r="G16" s="83" t="s">
        <v>220</v>
      </c>
      <c r="H16" s="83" t="s">
        <v>221</v>
      </c>
      <c r="I16" s="83"/>
      <c r="J16" s="79"/>
      <c r="K16" s="70" t="s">
        <v>222</v>
      </c>
      <c r="L16" s="70" t="s">
        <v>178</v>
      </c>
      <c r="M16" s="84" t="s">
        <v>223</v>
      </c>
      <c r="N16" s="41" t="s">
        <v>224</v>
      </c>
      <c r="AA16" s="65">
        <f>IF(OR(J16="Fail",ISBLANK(J16)),INDEX('Issue Code Table'!C:C,MATCH(M:M,'Issue Code Table'!A:A,0)),IF(L16="Critical",6,IF(L16="Significant",5,IF(L16="Moderate",3,2))))</f>
        <v>4</v>
      </c>
    </row>
    <row r="17" spans="1:27" ht="82.5" customHeight="1" x14ac:dyDescent="0.2">
      <c r="A17" s="83" t="s">
        <v>225</v>
      </c>
      <c r="B17" s="83" t="s">
        <v>226</v>
      </c>
      <c r="C17" s="83" t="s">
        <v>227</v>
      </c>
      <c r="D17" s="83" t="s">
        <v>123</v>
      </c>
      <c r="E17" s="83" t="s">
        <v>124</v>
      </c>
      <c r="F17" s="83" t="s">
        <v>228</v>
      </c>
      <c r="G17" s="83" t="s">
        <v>229</v>
      </c>
      <c r="H17" s="83" t="s">
        <v>230</v>
      </c>
      <c r="I17" s="83"/>
      <c r="J17" s="79"/>
      <c r="K17" s="70"/>
      <c r="L17" s="70" t="s">
        <v>138</v>
      </c>
      <c r="M17" s="84" t="s">
        <v>231</v>
      </c>
      <c r="N17" s="41" t="s">
        <v>232</v>
      </c>
      <c r="AA17" s="65" t="e">
        <f>IF(OR(J17="Fail",ISBLANK(J17)),INDEX('Issue Code Table'!C:C,MATCH(M:M,'Issue Code Table'!A:A,0)),IF(L17="Critical",6,IF(L17="Significant",5,IF(L17="Moderate",3,2))))</f>
        <v>#N/A</v>
      </c>
    </row>
    <row r="18" spans="1:27" ht="158.25" customHeight="1" x14ac:dyDescent="0.2">
      <c r="A18" s="83" t="s">
        <v>233</v>
      </c>
      <c r="B18" s="83" t="s">
        <v>234</v>
      </c>
      <c r="C18" s="83" t="s">
        <v>235</v>
      </c>
      <c r="D18" s="83" t="s">
        <v>168</v>
      </c>
      <c r="E18" s="83" t="s">
        <v>124</v>
      </c>
      <c r="F18" s="83" t="s">
        <v>236</v>
      </c>
      <c r="G18" s="83" t="s">
        <v>237</v>
      </c>
      <c r="H18" s="83" t="s">
        <v>238</v>
      </c>
      <c r="I18" s="83"/>
      <c r="J18" s="79"/>
      <c r="K18" s="70" t="s">
        <v>239</v>
      </c>
      <c r="L18" s="70" t="s">
        <v>138</v>
      </c>
      <c r="M18" s="84" t="s">
        <v>240</v>
      </c>
      <c r="N18" s="134" t="s">
        <v>241</v>
      </c>
      <c r="AA18" s="65">
        <f>IF(OR(J18="Fail",ISBLANK(J18)),INDEX('Issue Code Table'!C:C,MATCH(M:M,'Issue Code Table'!A:A,0)),IF(L18="Critical",6,IF(L18="Significant",5,IF(L18="Moderate",3,2))))</f>
        <v>6</v>
      </c>
    </row>
    <row r="19" spans="1:27" ht="41.25" customHeight="1" x14ac:dyDescent="0.2">
      <c r="A19" s="83" t="s">
        <v>242</v>
      </c>
      <c r="B19" s="83" t="s">
        <v>243</v>
      </c>
      <c r="C19" s="83" t="s">
        <v>244</v>
      </c>
      <c r="D19" s="83" t="s">
        <v>168</v>
      </c>
      <c r="E19" s="83" t="s">
        <v>245</v>
      </c>
      <c r="F19" s="83" t="s">
        <v>246</v>
      </c>
      <c r="G19" s="83" t="s">
        <v>247</v>
      </c>
      <c r="H19" s="83" t="s">
        <v>248</v>
      </c>
      <c r="I19" s="83"/>
      <c r="J19" s="79"/>
      <c r="K19" s="70"/>
      <c r="L19" s="70" t="s">
        <v>138</v>
      </c>
      <c r="M19" s="84" t="s">
        <v>249</v>
      </c>
      <c r="N19" s="41" t="s">
        <v>250</v>
      </c>
      <c r="AA19" s="65" t="e">
        <f>IF(OR(J19="Fail",ISBLANK(J19)),INDEX('Issue Code Table'!C:C,MATCH(M:M,'Issue Code Table'!A:A,0)),IF(L19="Critical",6,IF(L19="Significant",5,IF(L19="Moderate",3,2))))</f>
        <v>#N/A</v>
      </c>
    </row>
    <row r="20" spans="1:27" ht="50.25" customHeight="1" x14ac:dyDescent="0.2">
      <c r="A20" s="83" t="s">
        <v>251</v>
      </c>
      <c r="B20" s="83" t="s">
        <v>142</v>
      </c>
      <c r="C20" s="83" t="s">
        <v>143</v>
      </c>
      <c r="D20" s="83" t="s">
        <v>123</v>
      </c>
      <c r="E20" s="83" t="s">
        <v>124</v>
      </c>
      <c r="F20" s="83" t="s">
        <v>252</v>
      </c>
      <c r="G20" s="83" t="s">
        <v>253</v>
      </c>
      <c r="H20" s="83" t="s">
        <v>254</v>
      </c>
      <c r="I20" s="83"/>
      <c r="J20" s="79"/>
      <c r="K20" s="70"/>
      <c r="L20" s="70" t="s">
        <v>178</v>
      </c>
      <c r="M20" s="84" t="s">
        <v>179</v>
      </c>
      <c r="N20" s="41" t="s">
        <v>180</v>
      </c>
      <c r="AA20" s="65">
        <f>IF(OR(J20="Fail",ISBLANK(J20)),INDEX('Issue Code Table'!C:C,MATCH(M:M,'Issue Code Table'!A:A,0)),IF(L20="Critical",6,IF(L20="Significant",5,IF(L20="Moderate",3,2))))</f>
        <v>4</v>
      </c>
    </row>
    <row r="21" spans="1:27" x14ac:dyDescent="0.2">
      <c r="A21" s="25"/>
      <c r="B21" s="82"/>
      <c r="C21" s="34"/>
      <c r="D21" s="25"/>
      <c r="E21" s="25"/>
      <c r="F21" s="25"/>
      <c r="G21" s="25"/>
      <c r="H21" s="25"/>
      <c r="I21" s="25"/>
      <c r="J21" s="25"/>
      <c r="K21" s="25"/>
      <c r="L21" s="25"/>
      <c r="M21" s="100"/>
      <c r="N21" s="77"/>
      <c r="AA21" s="25"/>
    </row>
    <row r="22" spans="1:27" hidden="1" x14ac:dyDescent="0.2"/>
    <row r="23" spans="1:27" hidden="1" x14ac:dyDescent="0.2"/>
    <row r="24" spans="1:27" hidden="1" x14ac:dyDescent="0.2">
      <c r="I24" t="s">
        <v>255</v>
      </c>
    </row>
    <row r="25" spans="1:27" hidden="1" x14ac:dyDescent="0.2">
      <c r="I25" t="s">
        <v>58</v>
      </c>
    </row>
    <row r="26" spans="1:27" hidden="1" x14ac:dyDescent="0.2">
      <c r="I26" t="s">
        <v>59</v>
      </c>
    </row>
    <row r="27" spans="1:27" hidden="1" x14ac:dyDescent="0.2">
      <c r="I27" t="s">
        <v>47</v>
      </c>
    </row>
    <row r="28" spans="1:27" hidden="1" x14ac:dyDescent="0.2">
      <c r="I28" t="s">
        <v>256</v>
      </c>
    </row>
    <row r="29" spans="1:27" hidden="1" x14ac:dyDescent="0.2">
      <c r="I29" t="s">
        <v>257</v>
      </c>
    </row>
    <row r="30" spans="1:27" hidden="1" x14ac:dyDescent="0.2">
      <c r="I30" t="s">
        <v>258</v>
      </c>
    </row>
    <row r="31" spans="1:27" hidden="1" x14ac:dyDescent="0.2"/>
    <row r="32" spans="1:27" hidden="1" x14ac:dyDescent="0.2">
      <c r="I32" s="64" t="s">
        <v>259</v>
      </c>
    </row>
    <row r="33" spans="9:9" hidden="1" x14ac:dyDescent="0.2">
      <c r="I33" s="66" t="s">
        <v>128</v>
      </c>
    </row>
    <row r="34" spans="9:9" hidden="1" x14ac:dyDescent="0.2">
      <c r="I34" s="64" t="s">
        <v>138</v>
      </c>
    </row>
    <row r="35" spans="9:9" hidden="1" x14ac:dyDescent="0.2">
      <c r="I35" s="64" t="s">
        <v>178</v>
      </c>
    </row>
    <row r="36" spans="9:9" hidden="1" x14ac:dyDescent="0.2">
      <c r="I36" s="64" t="s">
        <v>156</v>
      </c>
    </row>
    <row r="37" spans="9:9" hidden="1" x14ac:dyDescent="0.2"/>
    <row r="38" spans="9:9" hidden="1" x14ac:dyDescent="0.2"/>
    <row r="39" spans="9:9" hidden="1" x14ac:dyDescent="0.2"/>
    <row r="40" spans="9:9" hidden="1" x14ac:dyDescent="0.2"/>
  </sheetData>
  <protectedRanges>
    <protectedRange password="E1A2" sqref="M5 M7:M8 M10:M14" name="Range1"/>
    <protectedRange password="E1A2" sqref="AA3:AA20" name="Range1_1_1"/>
    <protectedRange password="E1A2" sqref="M2:N2" name="Range1_5_1_1"/>
    <protectedRange password="E1A2" sqref="AA2" name="Range1_1_2"/>
    <protectedRange password="E1A2" sqref="M3:N3" name="Range1_2_1"/>
    <protectedRange password="E1A2" sqref="M4:N4" name="Range1_4"/>
    <protectedRange password="E1A2" sqref="M6:N6" name="Range1_1"/>
  </protectedRanges>
  <autoFilter ref="A2:N21" xr:uid="{00000000-0009-0000-0000-000003000000}"/>
  <phoneticPr fontId="2" type="noConversion"/>
  <conditionalFormatting sqref="J3:K20">
    <cfRule type="cellIs" dxfId="33" priority="3" stopIfTrue="1" operator="equal">
      <formula>"Pass"</formula>
    </cfRule>
    <cfRule type="cellIs" dxfId="32" priority="4" stopIfTrue="1" operator="equal">
      <formula>"Fail"</formula>
    </cfRule>
    <cfRule type="cellIs" dxfId="31" priority="5" stopIfTrue="1" operator="equal">
      <formula>"Info"</formula>
    </cfRule>
  </conditionalFormatting>
  <conditionalFormatting sqref="M3:M20">
    <cfRule type="expression" dxfId="30" priority="2" stopIfTrue="1">
      <formula>ISERROR(AA3)</formula>
    </cfRule>
  </conditionalFormatting>
  <dataValidations count="2">
    <dataValidation type="list" allowBlank="1" showInputMessage="1" showErrorMessage="1" sqref="J3:J20" xr:uid="{00000000-0002-0000-0300-000000000000}">
      <formula1>$I$25:$I$28</formula1>
    </dataValidation>
    <dataValidation type="list" allowBlank="1" showInputMessage="1" showErrorMessage="1" sqref="L3:L20" xr:uid="{00000000-0002-0000-0300-000001000000}">
      <formula1>$I$33:$I$36</formula1>
    </dataValidation>
  </dataValidations>
  <printOptions horizontalCentered="1"/>
  <pageMargins left="0.25" right="0.25" top="0.5" bottom="0.5" header="0.25" footer="0.25"/>
  <pageSetup scale="65" orientation="landscape" horizontalDpi="1200" verticalDpi="1200" r:id="rId1"/>
  <headerFooter alignWithMargins="0">
    <oddHeader>&amp;CIRS Office of Safeguards SCSEM</oddHeader>
    <oddFooter>&amp;L&amp;F&amp;RPage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AA406"/>
  <sheetViews>
    <sheetView showGridLines="0" topLeftCell="E1" zoomScaleNormal="100" workbookViewId="0">
      <pane ySplit="2" topLeftCell="A32" activePane="bottomLeft" state="frozen"/>
      <selection activeCell="C1" sqref="C1"/>
      <selection pane="bottomLeft" activeCell="J3" sqref="J3:J37"/>
    </sheetView>
  </sheetViews>
  <sheetFormatPr defaultColWidth="9.140625" defaultRowHeight="42" customHeight="1" x14ac:dyDescent="0.2"/>
  <cols>
    <col min="1" max="1" width="11.7109375" style="86" customWidth="1"/>
    <col min="2" max="2" width="10.7109375" style="86" customWidth="1"/>
    <col min="3" max="4" width="15.7109375" style="86" customWidth="1"/>
    <col min="5" max="5" width="30.42578125" style="86" customWidth="1"/>
    <col min="6" max="6" width="37" style="86" customWidth="1"/>
    <col min="7" max="7" width="37.42578125" style="86" customWidth="1"/>
    <col min="8" max="8" width="44.7109375" style="86" customWidth="1"/>
    <col min="9" max="9" width="24.140625" style="86" customWidth="1"/>
    <col min="10" max="10" width="15" style="86" customWidth="1"/>
    <col min="11" max="11" width="34.42578125" style="92" customWidth="1"/>
    <col min="12" max="12" width="26.42578125" style="86" customWidth="1"/>
    <col min="13" max="13" width="19.85546875" style="89" customWidth="1"/>
    <col min="14" max="14" width="19.5703125" style="89" customWidth="1"/>
    <col min="15" max="15" width="55.140625" style="86" customWidth="1"/>
    <col min="16" max="16" width="4.28515625" style="86" customWidth="1"/>
    <col min="17" max="18" width="19.7109375" style="86" customWidth="1"/>
    <col min="19" max="19" width="67.28515625" style="86" customWidth="1"/>
    <col min="20" max="20" width="67.28515625" style="96" customWidth="1"/>
    <col min="21" max="21" width="80.7109375" style="86" customWidth="1"/>
    <col min="22" max="22" width="37.42578125" style="86" customWidth="1"/>
    <col min="23" max="24" width="9.140625" style="86"/>
    <col min="25" max="25" width="11.42578125" style="86" customWidth="1"/>
    <col min="26" max="26" width="9.28515625" customWidth="1"/>
    <col min="27" max="27" width="34.28515625" style="95" customWidth="1"/>
    <col min="28" max="16384" width="9.140625" style="86"/>
  </cols>
  <sheetData>
    <row r="1" spans="1:27" ht="12" customHeight="1" x14ac:dyDescent="0.2">
      <c r="A1" s="103" t="s">
        <v>57</v>
      </c>
      <c r="B1" s="103"/>
      <c r="C1" s="103"/>
      <c r="D1" s="103"/>
      <c r="E1" s="103"/>
      <c r="F1" s="103"/>
      <c r="G1" s="103"/>
      <c r="H1" s="103"/>
      <c r="I1" s="103"/>
      <c r="J1" s="103"/>
      <c r="K1" s="103"/>
      <c r="L1" s="103"/>
      <c r="M1" s="104"/>
      <c r="N1" s="104"/>
      <c r="O1" s="104"/>
      <c r="P1" s="102"/>
      <c r="Q1" s="104"/>
      <c r="R1" s="104"/>
      <c r="S1" s="104"/>
      <c r="T1" s="104"/>
      <c r="U1" s="112"/>
      <c r="V1" s="112"/>
      <c r="W1" s="125"/>
      <c r="X1" s="125"/>
      <c r="Y1" s="125"/>
      <c r="Z1" s="125"/>
      <c r="AA1" s="110"/>
    </row>
    <row r="2" spans="1:27" ht="42" customHeight="1" x14ac:dyDescent="0.2">
      <c r="A2" s="105" t="s">
        <v>106</v>
      </c>
      <c r="B2" s="105" t="s">
        <v>107</v>
      </c>
      <c r="C2" s="105" t="s">
        <v>108</v>
      </c>
      <c r="D2" s="105" t="s">
        <v>109</v>
      </c>
      <c r="E2" s="105" t="s">
        <v>260</v>
      </c>
      <c r="F2" s="105" t="s">
        <v>261</v>
      </c>
      <c r="G2" s="105" t="s">
        <v>111</v>
      </c>
      <c r="H2" s="105" t="s">
        <v>112</v>
      </c>
      <c r="I2" s="105" t="s">
        <v>113</v>
      </c>
      <c r="J2" s="105" t="s">
        <v>114</v>
      </c>
      <c r="K2" s="111" t="s">
        <v>262</v>
      </c>
      <c r="L2" s="105" t="s">
        <v>115</v>
      </c>
      <c r="M2" s="106" t="s">
        <v>116</v>
      </c>
      <c r="N2" s="107" t="s">
        <v>117</v>
      </c>
      <c r="O2" s="108" t="s">
        <v>263</v>
      </c>
      <c r="P2" s="99"/>
      <c r="Q2" s="106" t="s">
        <v>264</v>
      </c>
      <c r="R2" s="107" t="s">
        <v>265</v>
      </c>
      <c r="S2" s="107" t="s">
        <v>266</v>
      </c>
      <c r="T2" s="107" t="s">
        <v>267</v>
      </c>
      <c r="U2" s="113" t="s">
        <v>268</v>
      </c>
      <c r="V2" s="114" t="s">
        <v>269</v>
      </c>
      <c r="W2" s="125"/>
      <c r="X2" s="125"/>
      <c r="Y2" s="125"/>
      <c r="AA2" s="109" t="s">
        <v>119</v>
      </c>
    </row>
    <row r="3" spans="1:27" ht="54.95" customHeight="1" x14ac:dyDescent="0.2">
      <c r="A3" s="83" t="s">
        <v>270</v>
      </c>
      <c r="B3" s="41" t="s">
        <v>121</v>
      </c>
      <c r="C3" s="41" t="s">
        <v>122</v>
      </c>
      <c r="D3" s="83" t="s">
        <v>257</v>
      </c>
      <c r="E3" s="83" t="s">
        <v>271</v>
      </c>
      <c r="F3" s="83" t="s">
        <v>272</v>
      </c>
      <c r="G3" s="87" t="s">
        <v>273</v>
      </c>
      <c r="H3" s="83" t="s">
        <v>274</v>
      </c>
      <c r="I3" s="83"/>
      <c r="J3" s="70"/>
      <c r="K3" s="101" t="s">
        <v>275</v>
      </c>
      <c r="L3" s="70"/>
      <c r="M3" s="70" t="s">
        <v>128</v>
      </c>
      <c r="N3" s="84" t="s">
        <v>276</v>
      </c>
      <c r="O3" s="135" t="s">
        <v>277</v>
      </c>
      <c r="P3" s="97"/>
      <c r="Q3" s="219" t="s">
        <v>278</v>
      </c>
      <c r="R3" s="87" t="s">
        <v>279</v>
      </c>
      <c r="S3" s="83" t="s">
        <v>280</v>
      </c>
      <c r="T3" s="83" t="s">
        <v>281</v>
      </c>
      <c r="U3" s="83" t="s">
        <v>282</v>
      </c>
      <c r="V3" s="41" t="s">
        <v>283</v>
      </c>
      <c r="W3" s="125"/>
      <c r="X3" s="125"/>
      <c r="Y3" s="125"/>
      <c r="Z3" s="125"/>
      <c r="AA3" s="93" t="e">
        <f>IF(OR(J3="Fail",ISBLANK(J3)),INDEX('Issue Code Table'!C:C,MATCH(N:N,'Issue Code Table'!A:A,0)),IF(M3="Critical",6,IF(M3="Significant",5,IF(M3="Moderate",3,2))))</f>
        <v>#N/A</v>
      </c>
    </row>
    <row r="4" spans="1:27" ht="54.95" customHeight="1" x14ac:dyDescent="0.2">
      <c r="A4" s="83" t="s">
        <v>284</v>
      </c>
      <c r="B4" s="41" t="s">
        <v>132</v>
      </c>
      <c r="C4" s="41" t="s">
        <v>133</v>
      </c>
      <c r="D4" s="118" t="s">
        <v>258</v>
      </c>
      <c r="E4" s="83" t="s">
        <v>285</v>
      </c>
      <c r="F4" s="83" t="s">
        <v>286</v>
      </c>
      <c r="G4" s="87" t="s">
        <v>287</v>
      </c>
      <c r="H4" s="83" t="s">
        <v>288</v>
      </c>
      <c r="I4" s="83"/>
      <c r="J4" s="70"/>
      <c r="K4" s="83" t="s">
        <v>289</v>
      </c>
      <c r="L4" s="70"/>
      <c r="M4" s="87" t="s">
        <v>138</v>
      </c>
      <c r="N4" s="119" t="s">
        <v>290</v>
      </c>
      <c r="O4" s="70" t="s">
        <v>291</v>
      </c>
      <c r="P4" s="98"/>
      <c r="Q4" s="219" t="s">
        <v>292</v>
      </c>
      <c r="R4" s="87" t="s">
        <v>293</v>
      </c>
      <c r="S4" s="83" t="s">
        <v>294</v>
      </c>
      <c r="T4" s="83" t="s">
        <v>295</v>
      </c>
      <c r="U4" s="83" t="s">
        <v>296</v>
      </c>
      <c r="V4" s="41" t="s">
        <v>297</v>
      </c>
      <c r="W4" s="125"/>
      <c r="X4" s="125"/>
      <c r="Y4" s="125"/>
      <c r="Z4" s="125"/>
      <c r="AA4" s="93">
        <f>IF(OR(J4="Fail",ISBLANK(J4)),INDEX('Issue Code Table'!C:C,MATCH(N:N,'Issue Code Table'!A:A,0)),IF(M4="Critical",6,IF(M4="Significant",5,IF(M4="Moderate",3,2))))</f>
        <v>5</v>
      </c>
    </row>
    <row r="5" spans="1:27" ht="54.95" customHeight="1" x14ac:dyDescent="0.2">
      <c r="A5" s="83" t="s">
        <v>298</v>
      </c>
      <c r="B5" s="41" t="s">
        <v>132</v>
      </c>
      <c r="C5" s="41" t="s">
        <v>133</v>
      </c>
      <c r="D5" s="118" t="s">
        <v>258</v>
      </c>
      <c r="E5" s="83" t="s">
        <v>299</v>
      </c>
      <c r="F5" s="83" t="s">
        <v>300</v>
      </c>
      <c r="G5" s="87" t="s">
        <v>301</v>
      </c>
      <c r="H5" s="83" t="s">
        <v>302</v>
      </c>
      <c r="I5" s="83"/>
      <c r="J5" s="70"/>
      <c r="K5" s="83" t="s">
        <v>303</v>
      </c>
      <c r="L5" s="70"/>
      <c r="M5" s="70" t="s">
        <v>138</v>
      </c>
      <c r="N5" s="70" t="s">
        <v>139</v>
      </c>
      <c r="O5" s="70" t="s">
        <v>140</v>
      </c>
      <c r="P5" s="98"/>
      <c r="Q5" s="219" t="s">
        <v>292</v>
      </c>
      <c r="R5" s="87" t="s">
        <v>304</v>
      </c>
      <c r="S5" s="83" t="s">
        <v>305</v>
      </c>
      <c r="T5" s="83" t="s">
        <v>306</v>
      </c>
      <c r="U5" s="83" t="s">
        <v>307</v>
      </c>
      <c r="V5" s="41" t="s">
        <v>308</v>
      </c>
      <c r="W5" s="125"/>
      <c r="X5" s="125"/>
      <c r="Y5" s="125"/>
      <c r="Z5" s="125"/>
      <c r="AA5" s="93" t="e">
        <f>IF(OR(J5="Fail",ISBLANK(J5)),INDEX('Issue Code Table'!C:C,MATCH(N:N,'Issue Code Table'!A:A,0)),IF(M5="Critical",6,IF(M5="Significant",5,IF(M5="Moderate",3,2))))</f>
        <v>#N/A</v>
      </c>
    </row>
    <row r="6" spans="1:27" ht="54.95" customHeight="1" x14ac:dyDescent="0.2">
      <c r="A6" s="83" t="s">
        <v>309</v>
      </c>
      <c r="B6" s="120" t="s">
        <v>194</v>
      </c>
      <c r="C6" s="121" t="s">
        <v>195</v>
      </c>
      <c r="D6" s="83" t="s">
        <v>257</v>
      </c>
      <c r="E6" s="83" t="s">
        <v>310</v>
      </c>
      <c r="F6" s="83" t="s">
        <v>311</v>
      </c>
      <c r="G6" s="87" t="s">
        <v>312</v>
      </c>
      <c r="H6" s="83" t="s">
        <v>313</v>
      </c>
      <c r="I6" s="83"/>
      <c r="J6" s="70"/>
      <c r="K6" s="83" t="s">
        <v>314</v>
      </c>
      <c r="L6" s="70"/>
      <c r="M6" s="116" t="s">
        <v>138</v>
      </c>
      <c r="N6" s="119" t="s">
        <v>315</v>
      </c>
      <c r="O6" s="122" t="s">
        <v>316</v>
      </c>
      <c r="P6" s="98"/>
      <c r="Q6" s="219" t="s">
        <v>317</v>
      </c>
      <c r="R6" s="87" t="s">
        <v>318</v>
      </c>
      <c r="S6" s="83" t="s">
        <v>319</v>
      </c>
      <c r="T6" s="83" t="s">
        <v>320</v>
      </c>
      <c r="U6" s="83" t="s">
        <v>321</v>
      </c>
      <c r="V6" s="41" t="s">
        <v>322</v>
      </c>
      <c r="W6" s="125"/>
      <c r="X6" s="125"/>
      <c r="Y6" s="125"/>
      <c r="Z6" s="125"/>
      <c r="AA6" s="93">
        <f>IF(OR(J6="Fail",ISBLANK(J6)),INDEX('Issue Code Table'!C:C,MATCH(N:N,'Issue Code Table'!A:A,0)),IF(M6="Critical",6,IF(M6="Significant",5,IF(M6="Moderate",3,2))))</f>
        <v>5</v>
      </c>
    </row>
    <row r="7" spans="1:27" ht="54.95" customHeight="1" x14ac:dyDescent="0.2">
      <c r="A7" s="83" t="s">
        <v>323</v>
      </c>
      <c r="B7" s="41" t="s">
        <v>142</v>
      </c>
      <c r="C7" s="123" t="s">
        <v>143</v>
      </c>
      <c r="D7" s="83" t="s">
        <v>257</v>
      </c>
      <c r="E7" s="83" t="s">
        <v>324</v>
      </c>
      <c r="F7" s="83" t="s">
        <v>325</v>
      </c>
      <c r="G7" s="87" t="s">
        <v>326</v>
      </c>
      <c r="H7" s="83" t="s">
        <v>327</v>
      </c>
      <c r="I7" s="83"/>
      <c r="J7" s="70"/>
      <c r="K7" s="83" t="s">
        <v>328</v>
      </c>
      <c r="L7" s="70"/>
      <c r="M7" s="116" t="s">
        <v>138</v>
      </c>
      <c r="N7" s="124" t="s">
        <v>148</v>
      </c>
      <c r="O7" s="119" t="s">
        <v>149</v>
      </c>
      <c r="P7" s="98"/>
      <c r="Q7" s="219" t="s">
        <v>329</v>
      </c>
      <c r="R7" s="87" t="s">
        <v>330</v>
      </c>
      <c r="S7" s="83" t="s">
        <v>331</v>
      </c>
      <c r="T7" s="83" t="s">
        <v>332</v>
      </c>
      <c r="U7" s="83" t="s">
        <v>333</v>
      </c>
      <c r="V7" s="41" t="s">
        <v>334</v>
      </c>
      <c r="W7" s="125"/>
      <c r="X7" s="125"/>
      <c r="Y7" s="125"/>
      <c r="Z7" s="125"/>
      <c r="AA7" s="93">
        <f>IF(OR(J7="Fail",ISBLANK(J7)),INDEX('Issue Code Table'!C:C,MATCH(N:N,'Issue Code Table'!A:A,0)),IF(M7="Critical",6,IF(M7="Significant",5,IF(M7="Moderate",3,2))))</f>
        <v>5</v>
      </c>
    </row>
    <row r="8" spans="1:27" ht="54.95" customHeight="1" x14ac:dyDescent="0.2">
      <c r="A8" s="83" t="s">
        <v>335</v>
      </c>
      <c r="B8" s="41" t="s">
        <v>336</v>
      </c>
      <c r="C8" s="123" t="s">
        <v>337</v>
      </c>
      <c r="D8" s="83" t="s">
        <v>257</v>
      </c>
      <c r="E8" s="83" t="s">
        <v>338</v>
      </c>
      <c r="F8" s="83" t="s">
        <v>339</v>
      </c>
      <c r="G8" s="87" t="s">
        <v>340</v>
      </c>
      <c r="H8" s="83" t="s">
        <v>341</v>
      </c>
      <c r="I8" s="83"/>
      <c r="J8" s="70"/>
      <c r="K8" s="83" t="s">
        <v>342</v>
      </c>
      <c r="L8" s="70"/>
      <c r="M8" s="116" t="s">
        <v>138</v>
      </c>
      <c r="N8" s="119" t="s">
        <v>315</v>
      </c>
      <c r="O8" s="119" t="s">
        <v>343</v>
      </c>
      <c r="P8" s="98"/>
      <c r="Q8" s="219" t="s">
        <v>329</v>
      </c>
      <c r="R8" s="87" t="s">
        <v>344</v>
      </c>
      <c r="S8" s="83" t="s">
        <v>345</v>
      </c>
      <c r="T8" s="83" t="s">
        <v>346</v>
      </c>
      <c r="U8" s="83" t="s">
        <v>347</v>
      </c>
      <c r="V8" s="41" t="s">
        <v>348</v>
      </c>
      <c r="W8" s="125"/>
      <c r="X8" s="125"/>
      <c r="Y8" s="125"/>
      <c r="Z8" s="125"/>
      <c r="AA8" s="93">
        <f>IF(OR(J8="Fail",ISBLANK(J8)),INDEX('Issue Code Table'!C:C,MATCH(N:N,'Issue Code Table'!A:A,0)),IF(M8="Critical",6,IF(M8="Significant",5,IF(M8="Moderate",3,2))))</f>
        <v>5</v>
      </c>
    </row>
    <row r="9" spans="1:27" ht="54.95" customHeight="1" x14ac:dyDescent="0.2">
      <c r="A9" s="83" t="s">
        <v>349</v>
      </c>
      <c r="B9" s="120" t="s">
        <v>194</v>
      </c>
      <c r="C9" s="121" t="s">
        <v>195</v>
      </c>
      <c r="D9" s="83" t="s">
        <v>257</v>
      </c>
      <c r="E9" s="83" t="s">
        <v>350</v>
      </c>
      <c r="F9" s="83" t="s">
        <v>351</v>
      </c>
      <c r="G9" s="87" t="s">
        <v>352</v>
      </c>
      <c r="H9" s="83" t="s">
        <v>353</v>
      </c>
      <c r="I9" s="83"/>
      <c r="J9" s="70"/>
      <c r="K9" s="83" t="s">
        <v>354</v>
      </c>
      <c r="L9" s="70"/>
      <c r="M9" s="116" t="s">
        <v>138</v>
      </c>
      <c r="N9" s="119" t="s">
        <v>315</v>
      </c>
      <c r="O9" s="122" t="s">
        <v>316</v>
      </c>
      <c r="P9" s="98"/>
      <c r="Q9" s="219" t="s">
        <v>329</v>
      </c>
      <c r="R9" s="87" t="s">
        <v>355</v>
      </c>
      <c r="S9" s="83" t="s">
        <v>356</v>
      </c>
      <c r="T9" s="83" t="s">
        <v>357</v>
      </c>
      <c r="U9" s="83" t="s">
        <v>358</v>
      </c>
      <c r="V9" s="41" t="s">
        <v>359</v>
      </c>
      <c r="W9" s="125"/>
      <c r="X9" s="125"/>
      <c r="Y9" s="125"/>
      <c r="Z9" s="125"/>
      <c r="AA9" s="93">
        <f>IF(OR(J9="Fail",ISBLANK(J9)),INDEX('Issue Code Table'!C:C,MATCH(N:N,'Issue Code Table'!A:A,0)),IF(M9="Critical",6,IF(M9="Significant",5,IF(M9="Moderate",3,2))))</f>
        <v>5</v>
      </c>
    </row>
    <row r="10" spans="1:27" ht="54.95" customHeight="1" x14ac:dyDescent="0.2">
      <c r="A10" s="83" t="s">
        <v>360</v>
      </c>
      <c r="B10" s="41" t="s">
        <v>336</v>
      </c>
      <c r="C10" s="123" t="s">
        <v>337</v>
      </c>
      <c r="D10" s="83" t="s">
        <v>257</v>
      </c>
      <c r="E10" s="83" t="s">
        <v>361</v>
      </c>
      <c r="F10" s="83" t="s">
        <v>362</v>
      </c>
      <c r="G10" s="87" t="s">
        <v>363</v>
      </c>
      <c r="H10" s="83" t="s">
        <v>364</v>
      </c>
      <c r="I10" s="83"/>
      <c r="J10" s="70"/>
      <c r="K10" s="83" t="s">
        <v>365</v>
      </c>
      <c r="L10" s="70"/>
      <c r="M10" s="116" t="s">
        <v>138</v>
      </c>
      <c r="N10" s="119" t="s">
        <v>315</v>
      </c>
      <c r="O10" s="119" t="s">
        <v>343</v>
      </c>
      <c r="P10" s="98"/>
      <c r="Q10" s="219" t="s">
        <v>366</v>
      </c>
      <c r="R10" s="87" t="s">
        <v>367</v>
      </c>
      <c r="S10" s="83" t="s">
        <v>368</v>
      </c>
      <c r="T10" s="83" t="s">
        <v>369</v>
      </c>
      <c r="U10" s="83" t="s">
        <v>370</v>
      </c>
      <c r="V10" s="41" t="s">
        <v>371</v>
      </c>
      <c r="W10" s="125"/>
      <c r="X10" s="125"/>
      <c r="Y10" s="125"/>
      <c r="Z10" s="125"/>
      <c r="AA10" s="93">
        <f>IF(OR(J10="Fail",ISBLANK(J10)),INDEX('Issue Code Table'!C:C,MATCH(N:N,'Issue Code Table'!A:A,0)),IF(M10="Critical",6,IF(M10="Significant",5,IF(M10="Moderate",3,2))))</f>
        <v>5</v>
      </c>
    </row>
    <row r="11" spans="1:27" ht="54.95" customHeight="1" x14ac:dyDescent="0.2">
      <c r="A11" s="83" t="s">
        <v>372</v>
      </c>
      <c r="B11" s="41" t="s">
        <v>336</v>
      </c>
      <c r="C11" s="123" t="s">
        <v>337</v>
      </c>
      <c r="D11" s="83" t="s">
        <v>257</v>
      </c>
      <c r="E11" s="83" t="s">
        <v>373</v>
      </c>
      <c r="F11" s="83" t="s">
        <v>374</v>
      </c>
      <c r="G11" s="87" t="s">
        <v>375</v>
      </c>
      <c r="H11" s="83" t="s">
        <v>376</v>
      </c>
      <c r="I11" s="83"/>
      <c r="J11" s="70"/>
      <c r="K11" s="83" t="s">
        <v>377</v>
      </c>
      <c r="L11" s="70"/>
      <c r="M11" s="116" t="s">
        <v>138</v>
      </c>
      <c r="N11" s="124" t="s">
        <v>315</v>
      </c>
      <c r="O11" s="119" t="s">
        <v>149</v>
      </c>
      <c r="P11" s="97"/>
      <c r="Q11" s="219" t="s">
        <v>366</v>
      </c>
      <c r="R11" s="87" t="s">
        <v>378</v>
      </c>
      <c r="S11" s="83" t="s">
        <v>379</v>
      </c>
      <c r="T11" s="83" t="s">
        <v>380</v>
      </c>
      <c r="U11" s="83" t="s">
        <v>381</v>
      </c>
      <c r="V11" s="41" t="s">
        <v>382</v>
      </c>
      <c r="W11" s="125"/>
      <c r="X11" s="125"/>
      <c r="Y11" s="125"/>
      <c r="Z11" s="125"/>
      <c r="AA11" s="93">
        <f>IF(OR(J11="Fail",ISBLANK(J11)),INDEX('Issue Code Table'!C:C,MATCH(N:N,'Issue Code Table'!A:A,0)),IF(M11="Critical",6,IF(M11="Significant",5,IF(M11="Moderate",3,2))))</f>
        <v>5</v>
      </c>
    </row>
    <row r="12" spans="1:27" ht="54.95" customHeight="1" x14ac:dyDescent="0.2">
      <c r="A12" s="83" t="s">
        <v>383</v>
      </c>
      <c r="B12" s="41" t="s">
        <v>336</v>
      </c>
      <c r="C12" s="123" t="s">
        <v>337</v>
      </c>
      <c r="D12" s="83" t="s">
        <v>257</v>
      </c>
      <c r="E12" s="83" t="s">
        <v>384</v>
      </c>
      <c r="F12" s="83" t="s">
        <v>385</v>
      </c>
      <c r="G12" s="87" t="s">
        <v>386</v>
      </c>
      <c r="H12" s="83" t="s">
        <v>387</v>
      </c>
      <c r="I12" s="83"/>
      <c r="J12" s="70"/>
      <c r="K12" s="83" t="s">
        <v>388</v>
      </c>
      <c r="L12" s="70"/>
      <c r="M12" s="116" t="s">
        <v>138</v>
      </c>
      <c r="N12" s="119" t="s">
        <v>315</v>
      </c>
      <c r="O12" s="119" t="s">
        <v>343</v>
      </c>
      <c r="P12" s="98"/>
      <c r="Q12" s="219" t="s">
        <v>366</v>
      </c>
      <c r="R12" s="87" t="s">
        <v>389</v>
      </c>
      <c r="S12" s="83" t="s">
        <v>390</v>
      </c>
      <c r="T12" s="83" t="s">
        <v>391</v>
      </c>
      <c r="U12" s="83" t="s">
        <v>392</v>
      </c>
      <c r="V12" s="41" t="s">
        <v>393</v>
      </c>
      <c r="W12" s="125"/>
      <c r="X12" s="125"/>
      <c r="Y12" s="125"/>
      <c r="Z12" s="125"/>
      <c r="AA12" s="93">
        <f>IF(OR(J12="Fail",ISBLANK(J12)),INDEX('Issue Code Table'!C:C,MATCH(N:N,'Issue Code Table'!A:A,0)),IF(M12="Critical",6,IF(M12="Significant",5,IF(M12="Moderate",3,2))))</f>
        <v>5</v>
      </c>
    </row>
    <row r="13" spans="1:27" ht="54.95" customHeight="1" x14ac:dyDescent="0.2">
      <c r="A13" s="83" t="s">
        <v>394</v>
      </c>
      <c r="B13" s="41" t="s">
        <v>336</v>
      </c>
      <c r="C13" s="123" t="s">
        <v>337</v>
      </c>
      <c r="D13" s="118" t="s">
        <v>258</v>
      </c>
      <c r="E13" s="83" t="s">
        <v>395</v>
      </c>
      <c r="F13" s="83" t="s">
        <v>396</v>
      </c>
      <c r="G13" s="87" t="s">
        <v>397</v>
      </c>
      <c r="H13" s="83" t="s">
        <v>398</v>
      </c>
      <c r="I13" s="83"/>
      <c r="J13" s="70"/>
      <c r="K13" s="83" t="s">
        <v>399</v>
      </c>
      <c r="L13" s="70"/>
      <c r="M13" s="116" t="s">
        <v>138</v>
      </c>
      <c r="N13" s="119" t="s">
        <v>315</v>
      </c>
      <c r="O13" s="119" t="s">
        <v>343</v>
      </c>
      <c r="P13" s="98"/>
      <c r="Q13" s="219" t="s">
        <v>366</v>
      </c>
      <c r="R13" s="87" t="s">
        <v>400</v>
      </c>
      <c r="S13" s="83" t="s">
        <v>401</v>
      </c>
      <c r="T13" s="83" t="s">
        <v>402</v>
      </c>
      <c r="U13" s="83" t="s">
        <v>403</v>
      </c>
      <c r="V13" s="41" t="s">
        <v>404</v>
      </c>
      <c r="W13" s="125"/>
      <c r="X13" s="125"/>
      <c r="Y13" s="125"/>
      <c r="Z13" s="125"/>
      <c r="AA13" s="93">
        <f>IF(OR(J13="Fail",ISBLANK(J13)),INDEX('Issue Code Table'!C:C,MATCH(N:N,'Issue Code Table'!A:A,0)),IF(M13="Critical",6,IF(M13="Significant",5,IF(M13="Moderate",3,2))))</f>
        <v>5</v>
      </c>
    </row>
    <row r="14" spans="1:27" ht="54.95" customHeight="1" x14ac:dyDescent="0.2">
      <c r="A14" s="83" t="s">
        <v>405</v>
      </c>
      <c r="B14" s="83" t="s">
        <v>406</v>
      </c>
      <c r="C14" s="83" t="s">
        <v>407</v>
      </c>
      <c r="D14" s="118" t="s">
        <v>258</v>
      </c>
      <c r="E14" s="83" t="s">
        <v>408</v>
      </c>
      <c r="F14" s="83" t="s">
        <v>409</v>
      </c>
      <c r="G14" s="87" t="s">
        <v>410</v>
      </c>
      <c r="H14" s="83" t="s">
        <v>411</v>
      </c>
      <c r="I14" s="83"/>
      <c r="J14" s="70"/>
      <c r="K14" s="83" t="s">
        <v>412</v>
      </c>
      <c r="L14" s="70"/>
      <c r="M14" s="87" t="s">
        <v>138</v>
      </c>
      <c r="N14" s="119" t="s">
        <v>413</v>
      </c>
      <c r="O14" s="70" t="s">
        <v>414</v>
      </c>
      <c r="P14" s="98"/>
      <c r="Q14" s="219" t="s">
        <v>415</v>
      </c>
      <c r="R14" s="87" t="s">
        <v>416</v>
      </c>
      <c r="S14" s="83" t="s">
        <v>417</v>
      </c>
      <c r="T14" s="83" t="s">
        <v>418</v>
      </c>
      <c r="U14" s="83" t="s">
        <v>419</v>
      </c>
      <c r="V14" s="41" t="s">
        <v>420</v>
      </c>
      <c r="W14" s="125"/>
      <c r="X14" s="125"/>
      <c r="Y14" s="125"/>
      <c r="Z14" s="125"/>
      <c r="AA14" s="93">
        <f>IF(OR(J14="Fail",ISBLANK(J14)),INDEX('Issue Code Table'!C:C,MATCH(N:N,'Issue Code Table'!A:A,0)),IF(M14="Critical",6,IF(M14="Significant",5,IF(M14="Moderate",3,2))))</f>
        <v>5</v>
      </c>
    </row>
    <row r="15" spans="1:27" ht="54.95" customHeight="1" x14ac:dyDescent="0.2">
      <c r="A15" s="83" t="s">
        <v>421</v>
      </c>
      <c r="B15" s="120" t="s">
        <v>194</v>
      </c>
      <c r="C15" s="121" t="s">
        <v>195</v>
      </c>
      <c r="D15" s="118" t="s">
        <v>257</v>
      </c>
      <c r="E15" s="83" t="s">
        <v>422</v>
      </c>
      <c r="F15" s="83" t="s">
        <v>423</v>
      </c>
      <c r="G15" s="87" t="s">
        <v>424</v>
      </c>
      <c r="H15" s="83" t="s">
        <v>425</v>
      </c>
      <c r="I15" s="83"/>
      <c r="J15" s="70"/>
      <c r="K15" s="83" t="s">
        <v>426</v>
      </c>
      <c r="L15" s="70"/>
      <c r="M15" s="116" t="s">
        <v>138</v>
      </c>
      <c r="N15" s="84" t="s">
        <v>172</v>
      </c>
      <c r="O15" s="134" t="s">
        <v>173</v>
      </c>
      <c r="P15" s="98"/>
      <c r="Q15" s="219" t="s">
        <v>415</v>
      </c>
      <c r="R15" s="87" t="s">
        <v>427</v>
      </c>
      <c r="S15" s="83" t="s">
        <v>428</v>
      </c>
      <c r="T15" s="83" t="s">
        <v>429</v>
      </c>
      <c r="U15" s="83" t="s">
        <v>430</v>
      </c>
      <c r="V15" s="41" t="s">
        <v>431</v>
      </c>
      <c r="W15" s="125"/>
      <c r="X15" s="125"/>
      <c r="Y15" s="125"/>
      <c r="Z15" s="125"/>
      <c r="AA15" s="93">
        <f>IF(OR(J15="Fail",ISBLANK(J15)),INDEX('Issue Code Table'!C:C,MATCH(N:N,'Issue Code Table'!A:A,0)),IF(M15="Critical",6,IF(M15="Significant",5,IF(M15="Moderate",3,2))))</f>
        <v>5</v>
      </c>
    </row>
    <row r="16" spans="1:27" ht="54.95" customHeight="1" x14ac:dyDescent="0.2">
      <c r="A16" s="83" t="s">
        <v>432</v>
      </c>
      <c r="B16" s="120" t="s">
        <v>160</v>
      </c>
      <c r="C16" s="121" t="s">
        <v>161</v>
      </c>
      <c r="D16" s="118" t="s">
        <v>257</v>
      </c>
      <c r="E16" s="83" t="s">
        <v>433</v>
      </c>
      <c r="F16" s="83" t="s">
        <v>434</v>
      </c>
      <c r="G16" s="87" t="s">
        <v>435</v>
      </c>
      <c r="H16" s="83" t="s">
        <v>436</v>
      </c>
      <c r="I16" s="83"/>
      <c r="J16" s="70"/>
      <c r="K16" s="83" t="s">
        <v>437</v>
      </c>
      <c r="L16" s="70"/>
      <c r="M16" s="116" t="s">
        <v>138</v>
      </c>
      <c r="N16" s="119" t="s">
        <v>172</v>
      </c>
      <c r="O16" s="119" t="s">
        <v>173</v>
      </c>
      <c r="P16" s="98"/>
      <c r="Q16" s="219" t="s">
        <v>415</v>
      </c>
      <c r="R16" s="87" t="s">
        <v>438</v>
      </c>
      <c r="S16" s="83" t="s">
        <v>439</v>
      </c>
      <c r="T16" s="83" t="s">
        <v>440</v>
      </c>
      <c r="U16" s="83" t="s">
        <v>441</v>
      </c>
      <c r="V16" s="41" t="s">
        <v>442</v>
      </c>
      <c r="W16" s="125"/>
      <c r="X16" s="125"/>
      <c r="Y16" s="125"/>
      <c r="Z16" s="125"/>
      <c r="AA16" s="93">
        <f>IF(OR(J16="Fail",ISBLANK(J16)),INDEX('Issue Code Table'!C:C,MATCH(N:N,'Issue Code Table'!A:A,0)),IF(M16="Critical",6,IF(M16="Significant",5,IF(M16="Moderate",3,2))))</f>
        <v>5</v>
      </c>
    </row>
    <row r="17" spans="1:27" ht="54.95" customHeight="1" x14ac:dyDescent="0.2">
      <c r="A17" s="83" t="s">
        <v>443</v>
      </c>
      <c r="B17" s="120" t="s">
        <v>160</v>
      </c>
      <c r="C17" s="121" t="s">
        <v>161</v>
      </c>
      <c r="D17" s="118" t="s">
        <v>257</v>
      </c>
      <c r="E17" s="83" t="s">
        <v>444</v>
      </c>
      <c r="F17" s="83" t="s">
        <v>445</v>
      </c>
      <c r="G17" s="87" t="s">
        <v>446</v>
      </c>
      <c r="H17" s="83" t="s">
        <v>447</v>
      </c>
      <c r="I17" s="83"/>
      <c r="J17" s="70"/>
      <c r="K17" s="83" t="s">
        <v>448</v>
      </c>
      <c r="L17" s="70"/>
      <c r="M17" s="116" t="s">
        <v>138</v>
      </c>
      <c r="N17" s="119" t="s">
        <v>172</v>
      </c>
      <c r="O17" s="119" t="s">
        <v>173</v>
      </c>
      <c r="P17" s="98"/>
      <c r="Q17" s="219" t="s">
        <v>415</v>
      </c>
      <c r="R17" s="87" t="s">
        <v>449</v>
      </c>
      <c r="S17" s="83" t="s">
        <v>450</v>
      </c>
      <c r="T17" s="83" t="s">
        <v>451</v>
      </c>
      <c r="U17" s="83" t="s">
        <v>452</v>
      </c>
      <c r="V17" s="41" t="s">
        <v>453</v>
      </c>
      <c r="W17" s="125"/>
      <c r="X17" s="125"/>
      <c r="Y17" s="125"/>
      <c r="Z17" s="125"/>
      <c r="AA17" s="93">
        <f>IF(OR(J17="Fail",ISBLANK(J17)),INDEX('Issue Code Table'!C:C,MATCH(N:N,'Issue Code Table'!A:A,0)),IF(M17="Critical",6,IF(M17="Significant",5,IF(M17="Moderate",3,2))))</f>
        <v>5</v>
      </c>
    </row>
    <row r="18" spans="1:27" ht="54.95" customHeight="1" x14ac:dyDescent="0.2">
      <c r="A18" s="83" t="s">
        <v>454</v>
      </c>
      <c r="B18" s="120" t="s">
        <v>194</v>
      </c>
      <c r="C18" s="121" t="s">
        <v>195</v>
      </c>
      <c r="D18" s="118" t="s">
        <v>257</v>
      </c>
      <c r="E18" s="83" t="s">
        <v>455</v>
      </c>
      <c r="F18" s="83" t="s">
        <v>456</v>
      </c>
      <c r="G18" s="87" t="s">
        <v>457</v>
      </c>
      <c r="H18" s="83" t="s">
        <v>458</v>
      </c>
      <c r="I18" s="83"/>
      <c r="J18" s="70"/>
      <c r="K18" s="83" t="s">
        <v>459</v>
      </c>
      <c r="L18" s="70"/>
      <c r="M18" s="116" t="s">
        <v>138</v>
      </c>
      <c r="N18" s="119" t="s">
        <v>315</v>
      </c>
      <c r="O18" s="122" t="s">
        <v>316</v>
      </c>
      <c r="P18" s="98"/>
      <c r="Q18" s="219" t="s">
        <v>460</v>
      </c>
      <c r="R18" s="87" t="s">
        <v>461</v>
      </c>
      <c r="S18" s="83" t="s">
        <v>462</v>
      </c>
      <c r="T18" s="83" t="s">
        <v>463</v>
      </c>
      <c r="U18" s="83" t="s">
        <v>464</v>
      </c>
      <c r="V18" s="41" t="s">
        <v>465</v>
      </c>
      <c r="W18" s="125"/>
      <c r="X18" s="125"/>
      <c r="Y18" s="125"/>
      <c r="Z18" s="125"/>
      <c r="AA18" s="93">
        <f>IF(OR(J18="Fail",ISBLANK(J18)),INDEX('Issue Code Table'!C:C,MATCH(N:N,'Issue Code Table'!A:A,0)),IF(M18="Critical",6,IF(M18="Significant",5,IF(M18="Moderate",3,2))))</f>
        <v>5</v>
      </c>
    </row>
    <row r="19" spans="1:27" ht="54.95" customHeight="1" x14ac:dyDescent="0.2">
      <c r="A19" s="83" t="s">
        <v>466</v>
      </c>
      <c r="B19" s="83" t="s">
        <v>467</v>
      </c>
      <c r="C19" s="83" t="s">
        <v>468</v>
      </c>
      <c r="D19" s="118" t="s">
        <v>257</v>
      </c>
      <c r="E19" s="83" t="s">
        <v>469</v>
      </c>
      <c r="F19" s="83" t="s">
        <v>470</v>
      </c>
      <c r="G19" s="87" t="s">
        <v>471</v>
      </c>
      <c r="H19" s="83" t="s">
        <v>472</v>
      </c>
      <c r="I19" s="83"/>
      <c r="J19" s="70"/>
      <c r="K19" s="83" t="s">
        <v>473</v>
      </c>
      <c r="L19" s="70"/>
      <c r="M19" s="70" t="s">
        <v>138</v>
      </c>
      <c r="N19" s="84" t="s">
        <v>172</v>
      </c>
      <c r="O19" s="134" t="s">
        <v>173</v>
      </c>
      <c r="P19" s="98"/>
      <c r="Q19" s="219" t="s">
        <v>460</v>
      </c>
      <c r="R19" s="87" t="s">
        <v>474</v>
      </c>
      <c r="S19" s="83" t="s">
        <v>475</v>
      </c>
      <c r="T19" s="83" t="s">
        <v>476</v>
      </c>
      <c r="U19" s="83" t="s">
        <v>477</v>
      </c>
      <c r="V19" s="41" t="s">
        <v>478</v>
      </c>
      <c r="W19" s="125"/>
      <c r="X19" s="125"/>
      <c r="Y19" s="125"/>
      <c r="Z19" s="125"/>
      <c r="AA19" s="93">
        <f>IF(OR(J19="Fail",ISBLANK(J19)),INDEX('Issue Code Table'!C:C,MATCH(N:N,'Issue Code Table'!A:A,0)),IF(M19="Critical",6,IF(M19="Significant",5,IF(M19="Moderate",3,2))))</f>
        <v>5</v>
      </c>
    </row>
    <row r="20" spans="1:27" ht="54.95" customHeight="1" x14ac:dyDescent="0.2">
      <c r="A20" s="83" t="s">
        <v>479</v>
      </c>
      <c r="B20" s="83" t="s">
        <v>480</v>
      </c>
      <c r="C20" s="83" t="s">
        <v>481</v>
      </c>
      <c r="D20" s="118" t="s">
        <v>258</v>
      </c>
      <c r="E20" s="83" t="s">
        <v>482</v>
      </c>
      <c r="F20" s="83" t="s">
        <v>483</v>
      </c>
      <c r="G20" s="87" t="s">
        <v>484</v>
      </c>
      <c r="H20" s="83" t="s">
        <v>485</v>
      </c>
      <c r="I20" s="83"/>
      <c r="J20" s="70"/>
      <c r="K20" s="83" t="s">
        <v>486</v>
      </c>
      <c r="L20" s="70"/>
      <c r="M20" s="116" t="s">
        <v>138</v>
      </c>
      <c r="N20" s="119" t="s">
        <v>487</v>
      </c>
      <c r="O20" s="119" t="s">
        <v>488</v>
      </c>
      <c r="P20" s="98"/>
      <c r="Q20" s="219" t="s">
        <v>489</v>
      </c>
      <c r="R20" s="87" t="s">
        <v>490</v>
      </c>
      <c r="S20" s="83" t="s">
        <v>491</v>
      </c>
      <c r="T20" s="83" t="s">
        <v>492</v>
      </c>
      <c r="U20" s="83" t="s">
        <v>493</v>
      </c>
      <c r="V20" s="41" t="s">
        <v>494</v>
      </c>
      <c r="W20" s="125"/>
      <c r="X20" s="125"/>
      <c r="Y20" s="125"/>
      <c r="Z20" s="125"/>
      <c r="AA20" s="93">
        <f>IF(OR(J20="Fail",ISBLANK(J20)),INDEX('Issue Code Table'!C:C,MATCH(N:N,'Issue Code Table'!A:A,0)),IF(M20="Critical",6,IF(M20="Significant",5,IF(M20="Moderate",3,2))))</f>
        <v>5</v>
      </c>
    </row>
    <row r="21" spans="1:27" ht="54.95" customHeight="1" x14ac:dyDescent="0.2">
      <c r="A21" s="83" t="s">
        <v>495</v>
      </c>
      <c r="B21" s="83" t="s">
        <v>480</v>
      </c>
      <c r="C21" s="83" t="s">
        <v>481</v>
      </c>
      <c r="D21" s="118" t="s">
        <v>258</v>
      </c>
      <c r="E21" s="83" t="s">
        <v>496</v>
      </c>
      <c r="F21" s="83" t="s">
        <v>497</v>
      </c>
      <c r="G21" s="87" t="s">
        <v>498</v>
      </c>
      <c r="H21" s="83" t="s">
        <v>499</v>
      </c>
      <c r="I21" s="83"/>
      <c r="J21" s="70"/>
      <c r="K21" s="83" t="s">
        <v>500</v>
      </c>
      <c r="L21" s="70"/>
      <c r="M21" s="116" t="s">
        <v>138</v>
      </c>
      <c r="N21" s="119" t="s">
        <v>487</v>
      </c>
      <c r="O21" s="119" t="s">
        <v>488</v>
      </c>
      <c r="P21" s="98"/>
      <c r="Q21" s="219" t="s">
        <v>489</v>
      </c>
      <c r="R21" s="87" t="s">
        <v>501</v>
      </c>
      <c r="S21" s="83" t="s">
        <v>502</v>
      </c>
      <c r="T21" s="83" t="s">
        <v>503</v>
      </c>
      <c r="U21" s="83" t="s">
        <v>504</v>
      </c>
      <c r="V21" s="41" t="s">
        <v>505</v>
      </c>
      <c r="W21" s="125"/>
      <c r="X21" s="125"/>
      <c r="Y21" s="125"/>
      <c r="Z21" s="125"/>
      <c r="AA21" s="93">
        <f>IF(OR(J21="Fail",ISBLANK(J21)),INDEX('Issue Code Table'!C:C,MATCH(N:N,'Issue Code Table'!A:A,0)),IF(M21="Critical",6,IF(M21="Significant",5,IF(M21="Moderate",3,2))))</f>
        <v>5</v>
      </c>
    </row>
    <row r="22" spans="1:27" ht="54.95" customHeight="1" x14ac:dyDescent="0.2">
      <c r="A22" s="83" t="s">
        <v>506</v>
      </c>
      <c r="B22" s="83" t="s">
        <v>507</v>
      </c>
      <c r="C22" s="83" t="s">
        <v>508</v>
      </c>
      <c r="D22" s="83" t="s">
        <v>257</v>
      </c>
      <c r="E22" s="83" t="s">
        <v>509</v>
      </c>
      <c r="F22" s="83" t="s">
        <v>510</v>
      </c>
      <c r="G22" s="87" t="s">
        <v>511</v>
      </c>
      <c r="H22" s="83" t="s">
        <v>512</v>
      </c>
      <c r="I22" s="83"/>
      <c r="J22" s="70"/>
      <c r="K22" s="83" t="s">
        <v>513</v>
      </c>
      <c r="L22" s="70"/>
      <c r="M22" s="87" t="s">
        <v>178</v>
      </c>
      <c r="N22" s="119" t="s">
        <v>487</v>
      </c>
      <c r="O22" s="70" t="s">
        <v>488</v>
      </c>
      <c r="P22" s="98"/>
      <c r="Q22" s="219" t="s">
        <v>489</v>
      </c>
      <c r="R22" s="87" t="s">
        <v>514</v>
      </c>
      <c r="S22" s="83" t="s">
        <v>515</v>
      </c>
      <c r="T22" s="83" t="s">
        <v>516</v>
      </c>
      <c r="U22" s="83" t="s">
        <v>517</v>
      </c>
      <c r="V22" s="41"/>
      <c r="W22" s="125"/>
      <c r="X22" s="125"/>
      <c r="Y22" s="125"/>
      <c r="Z22" s="125"/>
      <c r="AA22" s="93">
        <f>IF(OR(J22="Fail",ISBLANK(J22)),INDEX('Issue Code Table'!C:C,MATCH(N:N,'Issue Code Table'!A:A,0)),IF(M22="Critical",6,IF(M22="Significant",5,IF(M22="Moderate",3,2))))</f>
        <v>5</v>
      </c>
    </row>
    <row r="23" spans="1:27" ht="54.95" customHeight="1" x14ac:dyDescent="0.2">
      <c r="A23" s="83" t="s">
        <v>518</v>
      </c>
      <c r="B23" s="83" t="s">
        <v>519</v>
      </c>
      <c r="C23" s="83" t="s">
        <v>520</v>
      </c>
      <c r="D23" s="83" t="s">
        <v>257</v>
      </c>
      <c r="E23" s="83" t="s">
        <v>521</v>
      </c>
      <c r="F23" s="83" t="s">
        <v>522</v>
      </c>
      <c r="G23" s="87" t="s">
        <v>523</v>
      </c>
      <c r="H23" s="83" t="s">
        <v>524</v>
      </c>
      <c r="I23" s="83"/>
      <c r="J23" s="70"/>
      <c r="K23" s="83" t="s">
        <v>525</v>
      </c>
      <c r="L23" s="70"/>
      <c r="M23" s="116" t="s">
        <v>178</v>
      </c>
      <c r="N23" s="119" t="s">
        <v>526</v>
      </c>
      <c r="O23" s="119" t="s">
        <v>527</v>
      </c>
      <c r="P23" s="98"/>
      <c r="Q23" s="219" t="s">
        <v>489</v>
      </c>
      <c r="R23" s="90" t="s">
        <v>528</v>
      </c>
      <c r="S23" s="83" t="s">
        <v>529</v>
      </c>
      <c r="T23" s="83" t="s">
        <v>530</v>
      </c>
      <c r="U23" s="83" t="s">
        <v>531</v>
      </c>
      <c r="V23" s="41"/>
      <c r="W23" s="125"/>
      <c r="X23" s="125"/>
      <c r="Y23" s="125"/>
      <c r="Z23" s="125"/>
      <c r="AA23" s="93">
        <f>IF(OR(J23="Fail",ISBLANK(J23)),INDEX('Issue Code Table'!C:C,MATCH(N:N,'Issue Code Table'!A:A,0)),IF(M23="Critical",6,IF(M23="Significant",5,IF(M23="Moderate",3,2))))</f>
        <v>4</v>
      </c>
    </row>
    <row r="24" spans="1:27" ht="54.95" customHeight="1" x14ac:dyDescent="0.2">
      <c r="A24" s="83" t="s">
        <v>532</v>
      </c>
      <c r="B24" s="83" t="s">
        <v>234</v>
      </c>
      <c r="C24" s="83" t="s">
        <v>235</v>
      </c>
      <c r="D24" s="118" t="s">
        <v>258</v>
      </c>
      <c r="E24" s="83" t="s">
        <v>533</v>
      </c>
      <c r="F24" s="83" t="s">
        <v>534</v>
      </c>
      <c r="G24" s="87" t="s">
        <v>535</v>
      </c>
      <c r="H24" s="83" t="s">
        <v>536</v>
      </c>
      <c r="I24" s="83"/>
      <c r="J24" s="70"/>
      <c r="K24" s="83" t="s">
        <v>537</v>
      </c>
      <c r="L24" s="70"/>
      <c r="M24" s="116" t="s">
        <v>138</v>
      </c>
      <c r="N24" s="124" t="s">
        <v>240</v>
      </c>
      <c r="O24" s="119" t="s">
        <v>241</v>
      </c>
      <c r="P24" s="98"/>
      <c r="Q24" s="219" t="s">
        <v>538</v>
      </c>
      <c r="R24" s="87" t="s">
        <v>539</v>
      </c>
      <c r="S24" s="83" t="s">
        <v>540</v>
      </c>
      <c r="T24" s="83" t="s">
        <v>541</v>
      </c>
      <c r="U24" s="83" t="s">
        <v>542</v>
      </c>
      <c r="V24" s="41" t="s">
        <v>543</v>
      </c>
      <c r="W24" s="125"/>
      <c r="X24" s="125"/>
      <c r="Y24" s="125"/>
      <c r="Z24" s="125"/>
      <c r="AA24" s="93">
        <f>IF(OR(J24="Fail",ISBLANK(J24)),INDEX('Issue Code Table'!C:C,MATCH(N:N,'Issue Code Table'!A:A,0)),IF(M24="Critical",6,IF(M24="Significant",5,IF(M24="Moderate",3,2))))</f>
        <v>6</v>
      </c>
    </row>
    <row r="25" spans="1:27" ht="54.95" customHeight="1" x14ac:dyDescent="0.2">
      <c r="A25" s="83" t="s">
        <v>544</v>
      </c>
      <c r="B25" s="83" t="s">
        <v>234</v>
      </c>
      <c r="C25" s="83" t="s">
        <v>235</v>
      </c>
      <c r="D25" s="118" t="s">
        <v>258</v>
      </c>
      <c r="E25" s="83" t="s">
        <v>545</v>
      </c>
      <c r="F25" s="83" t="s">
        <v>546</v>
      </c>
      <c r="G25" s="87" t="s">
        <v>547</v>
      </c>
      <c r="H25" s="83" t="s">
        <v>548</v>
      </c>
      <c r="I25" s="83"/>
      <c r="J25" s="70"/>
      <c r="K25" s="83" t="s">
        <v>549</v>
      </c>
      <c r="L25" s="70"/>
      <c r="M25" s="116" t="s">
        <v>138</v>
      </c>
      <c r="N25" s="124" t="s">
        <v>240</v>
      </c>
      <c r="O25" s="119" t="s">
        <v>241</v>
      </c>
      <c r="P25" s="98"/>
      <c r="Q25" s="219" t="s">
        <v>538</v>
      </c>
      <c r="R25" s="87" t="s">
        <v>550</v>
      </c>
      <c r="S25" s="83" t="s">
        <v>551</v>
      </c>
      <c r="T25" s="83" t="s">
        <v>552</v>
      </c>
      <c r="U25" s="83" t="s">
        <v>553</v>
      </c>
      <c r="V25" s="41" t="s">
        <v>554</v>
      </c>
      <c r="W25" s="125"/>
      <c r="X25" s="125"/>
      <c r="Y25" s="125"/>
      <c r="Z25" s="125"/>
      <c r="AA25" s="93">
        <f>IF(OR(J25="Fail",ISBLANK(J25)),INDEX('Issue Code Table'!C:C,MATCH(N:N,'Issue Code Table'!A:A,0)),IF(M25="Critical",6,IF(M25="Significant",5,IF(M25="Moderate",3,2))))</f>
        <v>6</v>
      </c>
    </row>
    <row r="26" spans="1:27" ht="54.95" customHeight="1" x14ac:dyDescent="0.2">
      <c r="A26" s="83" t="s">
        <v>555</v>
      </c>
      <c r="B26" s="41" t="s">
        <v>336</v>
      </c>
      <c r="C26" s="123" t="s">
        <v>337</v>
      </c>
      <c r="D26" s="83" t="s">
        <v>257</v>
      </c>
      <c r="E26" s="83" t="s">
        <v>556</v>
      </c>
      <c r="F26" s="83" t="s">
        <v>557</v>
      </c>
      <c r="G26" s="87" t="s">
        <v>558</v>
      </c>
      <c r="H26" s="83" t="s">
        <v>559</v>
      </c>
      <c r="I26" s="83"/>
      <c r="J26" s="70"/>
      <c r="K26" s="83" t="s">
        <v>560</v>
      </c>
      <c r="L26" s="70"/>
      <c r="M26" s="116" t="s">
        <v>138</v>
      </c>
      <c r="N26" s="124" t="s">
        <v>315</v>
      </c>
      <c r="O26" s="119" t="s">
        <v>149</v>
      </c>
      <c r="P26" s="98"/>
      <c r="Q26" s="219" t="s">
        <v>538</v>
      </c>
      <c r="R26" s="87" t="s">
        <v>561</v>
      </c>
      <c r="S26" s="83" t="s">
        <v>562</v>
      </c>
      <c r="T26" s="83" t="s">
        <v>563</v>
      </c>
      <c r="U26" s="83" t="s">
        <v>564</v>
      </c>
      <c r="V26" s="41" t="s">
        <v>565</v>
      </c>
      <c r="W26" s="125"/>
      <c r="X26" s="125"/>
      <c r="Y26" s="125"/>
      <c r="Z26" s="125"/>
      <c r="AA26" s="93">
        <f>IF(OR(J26="Fail",ISBLANK(J26)),INDEX('Issue Code Table'!C:C,MATCH(N:N,'Issue Code Table'!A:A,0)),IF(M26="Critical",6,IF(M26="Significant",5,IF(M26="Moderate",3,2))))</f>
        <v>5</v>
      </c>
    </row>
    <row r="27" spans="1:27" ht="54.95" customHeight="1" x14ac:dyDescent="0.2">
      <c r="A27" s="83" t="s">
        <v>566</v>
      </c>
      <c r="B27" s="83" t="s">
        <v>234</v>
      </c>
      <c r="C27" s="83" t="s">
        <v>235</v>
      </c>
      <c r="D27" s="83" t="s">
        <v>257</v>
      </c>
      <c r="E27" s="83" t="s">
        <v>567</v>
      </c>
      <c r="F27" s="83" t="s">
        <v>568</v>
      </c>
      <c r="G27" s="87" t="s">
        <v>569</v>
      </c>
      <c r="H27" s="83" t="s">
        <v>570</v>
      </c>
      <c r="I27" s="83"/>
      <c r="J27" s="70"/>
      <c r="K27" s="83" t="s">
        <v>571</v>
      </c>
      <c r="L27" s="70"/>
      <c r="M27" s="116" t="s">
        <v>138</v>
      </c>
      <c r="N27" s="124" t="s">
        <v>240</v>
      </c>
      <c r="O27" s="119" t="s">
        <v>241</v>
      </c>
      <c r="P27" s="98"/>
      <c r="Q27" s="219" t="s">
        <v>538</v>
      </c>
      <c r="R27" s="87" t="s">
        <v>572</v>
      </c>
      <c r="S27" s="83" t="s">
        <v>573</v>
      </c>
      <c r="T27" s="83" t="s">
        <v>574</v>
      </c>
      <c r="U27" s="83" t="s">
        <v>575</v>
      </c>
      <c r="V27" s="41" t="s">
        <v>576</v>
      </c>
      <c r="W27" s="125"/>
      <c r="X27" s="125"/>
      <c r="Y27" s="125"/>
      <c r="Z27" s="125"/>
      <c r="AA27" s="93">
        <f>IF(OR(J27="Fail",ISBLANK(J27)),INDEX('Issue Code Table'!C:C,MATCH(N:N,'Issue Code Table'!A:A,0)),IF(M27="Critical",6,IF(M27="Significant",5,IF(M27="Moderate",3,2))))</f>
        <v>6</v>
      </c>
    </row>
    <row r="28" spans="1:27" ht="54.95" customHeight="1" x14ac:dyDescent="0.2">
      <c r="A28" s="83" t="s">
        <v>577</v>
      </c>
      <c r="B28" s="83" t="s">
        <v>234</v>
      </c>
      <c r="C28" s="83" t="s">
        <v>235</v>
      </c>
      <c r="D28" s="118" t="s">
        <v>258</v>
      </c>
      <c r="E28" s="83" t="s">
        <v>578</v>
      </c>
      <c r="F28" s="83" t="s">
        <v>579</v>
      </c>
      <c r="G28" s="87" t="s">
        <v>580</v>
      </c>
      <c r="H28" s="83" t="s">
        <v>581</v>
      </c>
      <c r="I28" s="83"/>
      <c r="J28" s="70"/>
      <c r="K28" s="83" t="s">
        <v>582</v>
      </c>
      <c r="L28" s="70"/>
      <c r="M28" s="116" t="s">
        <v>138</v>
      </c>
      <c r="N28" s="124" t="s">
        <v>240</v>
      </c>
      <c r="O28" s="119" t="s">
        <v>241</v>
      </c>
      <c r="P28" s="98"/>
      <c r="Q28" s="219" t="s">
        <v>538</v>
      </c>
      <c r="R28" s="87" t="s">
        <v>583</v>
      </c>
      <c r="S28" s="83" t="s">
        <v>584</v>
      </c>
      <c r="T28" s="83" t="s">
        <v>585</v>
      </c>
      <c r="U28" s="83" t="s">
        <v>586</v>
      </c>
      <c r="V28" s="41" t="s">
        <v>587</v>
      </c>
      <c r="W28" s="125"/>
      <c r="X28" s="125"/>
      <c r="Y28" s="125"/>
      <c r="Z28" s="125"/>
      <c r="AA28" s="93">
        <f>IF(OR(J28="Fail",ISBLANK(J28)),INDEX('Issue Code Table'!C:C,MATCH(N:N,'Issue Code Table'!A:A,0)),IF(M28="Critical",6,IF(M28="Significant",5,IF(M28="Moderate",3,2))))</f>
        <v>6</v>
      </c>
    </row>
    <row r="29" spans="1:27" ht="54.95" customHeight="1" x14ac:dyDescent="0.2">
      <c r="A29" s="83" t="s">
        <v>588</v>
      </c>
      <c r="B29" s="83" t="s">
        <v>234</v>
      </c>
      <c r="C29" s="83" t="s">
        <v>235</v>
      </c>
      <c r="D29" s="83" t="s">
        <v>257</v>
      </c>
      <c r="E29" s="83" t="s">
        <v>589</v>
      </c>
      <c r="F29" s="83" t="s">
        <v>590</v>
      </c>
      <c r="G29" s="87" t="s">
        <v>591</v>
      </c>
      <c r="H29" s="83" t="s">
        <v>592</v>
      </c>
      <c r="I29" s="83"/>
      <c r="J29" s="70"/>
      <c r="K29" s="83" t="s">
        <v>593</v>
      </c>
      <c r="L29" s="70"/>
      <c r="M29" s="116" t="s">
        <v>138</v>
      </c>
      <c r="N29" s="124" t="s">
        <v>240</v>
      </c>
      <c r="O29" s="119" t="s">
        <v>241</v>
      </c>
      <c r="P29" s="98"/>
      <c r="Q29" s="219" t="s">
        <v>538</v>
      </c>
      <c r="R29" s="87" t="s">
        <v>594</v>
      </c>
      <c r="S29" s="83" t="s">
        <v>595</v>
      </c>
      <c r="T29" s="83" t="s">
        <v>596</v>
      </c>
      <c r="U29" s="83" t="s">
        <v>597</v>
      </c>
      <c r="V29" s="41" t="s">
        <v>598</v>
      </c>
      <c r="W29" s="125"/>
      <c r="X29" s="125"/>
      <c r="Y29" s="125"/>
      <c r="Z29" s="125"/>
      <c r="AA29" s="93">
        <f>IF(OR(J29="Fail",ISBLANK(J29)),INDEX('Issue Code Table'!C:C,MATCH(N:N,'Issue Code Table'!A:A,0)),IF(M29="Critical",6,IF(M29="Significant",5,IF(M29="Moderate",3,2))))</f>
        <v>6</v>
      </c>
    </row>
    <row r="30" spans="1:27" ht="54.95" customHeight="1" x14ac:dyDescent="0.2">
      <c r="A30" s="83" t="s">
        <v>599</v>
      </c>
      <c r="B30" s="83" t="s">
        <v>234</v>
      </c>
      <c r="C30" s="83" t="s">
        <v>235</v>
      </c>
      <c r="D30" s="83" t="s">
        <v>257</v>
      </c>
      <c r="E30" s="83" t="s">
        <v>600</v>
      </c>
      <c r="F30" s="83" t="s">
        <v>601</v>
      </c>
      <c r="G30" s="87" t="s">
        <v>602</v>
      </c>
      <c r="H30" s="83" t="s">
        <v>603</v>
      </c>
      <c r="I30" s="83"/>
      <c r="J30" s="70"/>
      <c r="K30" s="83" t="s">
        <v>604</v>
      </c>
      <c r="L30" s="70"/>
      <c r="M30" s="116" t="s">
        <v>138</v>
      </c>
      <c r="N30" s="124" t="s">
        <v>240</v>
      </c>
      <c r="O30" s="119" t="s">
        <v>241</v>
      </c>
      <c r="P30" s="98"/>
      <c r="Q30" s="219" t="s">
        <v>538</v>
      </c>
      <c r="R30" s="87" t="s">
        <v>605</v>
      </c>
      <c r="S30" s="83" t="s">
        <v>606</v>
      </c>
      <c r="T30" s="83" t="s">
        <v>607</v>
      </c>
      <c r="U30" s="83" t="s">
        <v>608</v>
      </c>
      <c r="V30" s="41" t="s">
        <v>609</v>
      </c>
      <c r="W30" s="125"/>
      <c r="X30" s="125"/>
      <c r="Y30" s="125"/>
      <c r="Z30" s="125"/>
      <c r="AA30" s="93">
        <f>IF(OR(J30="Fail",ISBLANK(J30)),INDEX('Issue Code Table'!C:C,MATCH(N:N,'Issue Code Table'!A:A,0)),IF(M30="Critical",6,IF(M30="Significant",5,IF(M30="Moderate",3,2))))</f>
        <v>6</v>
      </c>
    </row>
    <row r="31" spans="1:27" ht="54.95" customHeight="1" x14ac:dyDescent="0.2">
      <c r="A31" s="83" t="s">
        <v>610</v>
      </c>
      <c r="B31" s="83" t="s">
        <v>234</v>
      </c>
      <c r="C31" s="83" t="s">
        <v>235</v>
      </c>
      <c r="D31" s="83" t="s">
        <v>257</v>
      </c>
      <c r="E31" s="83" t="s">
        <v>611</v>
      </c>
      <c r="F31" s="83" t="s">
        <v>612</v>
      </c>
      <c r="G31" s="87" t="s">
        <v>613</v>
      </c>
      <c r="H31" s="83" t="s">
        <v>614</v>
      </c>
      <c r="I31" s="83"/>
      <c r="J31" s="70"/>
      <c r="K31" s="83" t="s">
        <v>615</v>
      </c>
      <c r="L31" s="70"/>
      <c r="M31" s="116" t="s">
        <v>138</v>
      </c>
      <c r="N31" s="124" t="s">
        <v>240</v>
      </c>
      <c r="O31" s="119" t="s">
        <v>241</v>
      </c>
      <c r="P31" s="98"/>
      <c r="Q31" s="219" t="s">
        <v>538</v>
      </c>
      <c r="R31" s="87" t="s">
        <v>616</v>
      </c>
      <c r="S31" s="83" t="s">
        <v>617</v>
      </c>
      <c r="T31" s="83" t="s">
        <v>618</v>
      </c>
      <c r="U31" s="83" t="s">
        <v>619</v>
      </c>
      <c r="V31" s="41" t="s">
        <v>620</v>
      </c>
      <c r="W31" s="125"/>
      <c r="X31" s="125"/>
      <c r="Y31" s="125"/>
      <c r="Z31" s="125"/>
      <c r="AA31" s="93">
        <f>IF(OR(J31="Fail",ISBLANK(J31)),INDEX('Issue Code Table'!C:C,MATCH(N:N,'Issue Code Table'!A:A,0)),IF(M31="Critical",6,IF(M31="Significant",5,IF(M31="Moderate",3,2))))</f>
        <v>6</v>
      </c>
    </row>
    <row r="32" spans="1:27" ht="54.95" customHeight="1" x14ac:dyDescent="0.2">
      <c r="A32" s="83" t="s">
        <v>621</v>
      </c>
      <c r="B32" s="83" t="s">
        <v>406</v>
      </c>
      <c r="C32" s="83" t="s">
        <v>407</v>
      </c>
      <c r="D32" s="118" t="s">
        <v>258</v>
      </c>
      <c r="E32" s="83" t="s">
        <v>622</v>
      </c>
      <c r="F32" s="83" t="s">
        <v>623</v>
      </c>
      <c r="G32" s="87" t="s">
        <v>624</v>
      </c>
      <c r="H32" s="83" t="s">
        <v>625</v>
      </c>
      <c r="I32" s="83"/>
      <c r="J32" s="70"/>
      <c r="K32" s="83" t="s">
        <v>626</v>
      </c>
      <c r="L32" s="70"/>
      <c r="M32" s="70" t="s">
        <v>178</v>
      </c>
      <c r="N32" s="84" t="s">
        <v>204</v>
      </c>
      <c r="O32" s="134" t="s">
        <v>205</v>
      </c>
      <c r="P32" s="98"/>
      <c r="Q32" s="219" t="s">
        <v>627</v>
      </c>
      <c r="R32" s="87" t="s">
        <v>628</v>
      </c>
      <c r="S32" s="83" t="s">
        <v>629</v>
      </c>
      <c r="T32" s="83" t="s">
        <v>630</v>
      </c>
      <c r="U32" s="83" t="s">
        <v>631</v>
      </c>
      <c r="V32" s="41"/>
      <c r="W32" s="125"/>
      <c r="X32" s="125"/>
      <c r="Y32" s="125"/>
      <c r="Z32" s="125"/>
      <c r="AA32" s="93">
        <f>IF(OR(J32="Fail",ISBLANK(J32)),INDEX('Issue Code Table'!C:C,MATCH(N:N,'Issue Code Table'!A:A,0)),IF(M32="Critical",6,IF(M32="Significant",5,IF(M32="Moderate",3,2))))</f>
        <v>4</v>
      </c>
    </row>
    <row r="33" spans="1:27" ht="54.95" customHeight="1" x14ac:dyDescent="0.2">
      <c r="A33" s="83" t="s">
        <v>632</v>
      </c>
      <c r="B33" s="83" t="s">
        <v>467</v>
      </c>
      <c r="C33" s="83" t="s">
        <v>468</v>
      </c>
      <c r="D33" s="83" t="s">
        <v>257</v>
      </c>
      <c r="E33" s="83" t="s">
        <v>633</v>
      </c>
      <c r="F33" s="83" t="s">
        <v>634</v>
      </c>
      <c r="G33" s="87" t="s">
        <v>635</v>
      </c>
      <c r="H33" s="83" t="s">
        <v>636</v>
      </c>
      <c r="I33" s="83"/>
      <c r="J33" s="70"/>
      <c r="K33" s="83" t="s">
        <v>637</v>
      </c>
      <c r="L33" s="70"/>
      <c r="M33" s="70" t="s">
        <v>138</v>
      </c>
      <c r="N33" s="84" t="s">
        <v>172</v>
      </c>
      <c r="O33" s="134" t="s">
        <v>173</v>
      </c>
      <c r="P33" s="98"/>
      <c r="Q33" s="219" t="s">
        <v>638</v>
      </c>
      <c r="R33" s="87" t="s">
        <v>639</v>
      </c>
      <c r="S33" s="83" t="s">
        <v>640</v>
      </c>
      <c r="T33" s="83" t="s">
        <v>641</v>
      </c>
      <c r="U33" s="83" t="s">
        <v>642</v>
      </c>
      <c r="V33" s="41" t="s">
        <v>643</v>
      </c>
      <c r="W33" s="125"/>
      <c r="X33" s="125"/>
      <c r="Y33" s="125"/>
      <c r="Z33" s="125"/>
      <c r="AA33" s="93">
        <f>IF(OR(J33="Fail",ISBLANK(J33)),INDEX('Issue Code Table'!C:C,MATCH(N:N,'Issue Code Table'!A:A,0)),IF(M33="Critical",6,IF(M33="Significant",5,IF(M33="Moderate",3,2))))</f>
        <v>5</v>
      </c>
    </row>
    <row r="34" spans="1:27" ht="54.95" customHeight="1" x14ac:dyDescent="0.2">
      <c r="A34" s="83" t="s">
        <v>644</v>
      </c>
      <c r="B34" s="83" t="s">
        <v>467</v>
      </c>
      <c r="C34" s="83" t="s">
        <v>468</v>
      </c>
      <c r="D34" s="83" t="s">
        <v>257</v>
      </c>
      <c r="E34" s="83" t="s">
        <v>645</v>
      </c>
      <c r="F34" s="83" t="s">
        <v>646</v>
      </c>
      <c r="G34" s="87" t="s">
        <v>647</v>
      </c>
      <c r="H34" s="83" t="s">
        <v>648</v>
      </c>
      <c r="I34" s="83"/>
      <c r="J34" s="70"/>
      <c r="K34" s="83" t="s">
        <v>649</v>
      </c>
      <c r="L34" s="70"/>
      <c r="M34" s="70" t="s">
        <v>138</v>
      </c>
      <c r="N34" s="84" t="s">
        <v>172</v>
      </c>
      <c r="O34" s="134" t="s">
        <v>173</v>
      </c>
      <c r="P34" s="98"/>
      <c r="Q34" s="219" t="s">
        <v>638</v>
      </c>
      <c r="R34" s="87" t="s">
        <v>650</v>
      </c>
      <c r="S34" s="83" t="s">
        <v>651</v>
      </c>
      <c r="T34" s="83" t="s">
        <v>652</v>
      </c>
      <c r="U34" s="83" t="s">
        <v>653</v>
      </c>
      <c r="V34" s="41" t="s">
        <v>654</v>
      </c>
      <c r="W34" s="125"/>
      <c r="X34" s="125"/>
      <c r="Y34" s="125"/>
      <c r="Z34" s="125"/>
      <c r="AA34" s="93">
        <f>IF(OR(J34="Fail",ISBLANK(J34)),INDEX('Issue Code Table'!C:C,MATCH(N:N,'Issue Code Table'!A:A,0)),IF(M34="Critical",6,IF(M34="Significant",5,IF(M34="Moderate",3,2))))</f>
        <v>5</v>
      </c>
    </row>
    <row r="35" spans="1:27" ht="54.95" customHeight="1" x14ac:dyDescent="0.2">
      <c r="A35" s="83" t="s">
        <v>655</v>
      </c>
      <c r="B35" s="83" t="s">
        <v>467</v>
      </c>
      <c r="C35" s="83" t="s">
        <v>468</v>
      </c>
      <c r="D35" s="83" t="s">
        <v>257</v>
      </c>
      <c r="E35" s="83" t="s">
        <v>656</v>
      </c>
      <c r="F35" s="83" t="s">
        <v>657</v>
      </c>
      <c r="G35" s="87" t="s">
        <v>658</v>
      </c>
      <c r="H35" s="83" t="s">
        <v>659</v>
      </c>
      <c r="I35" s="83"/>
      <c r="J35" s="70"/>
      <c r="K35" s="83" t="s">
        <v>660</v>
      </c>
      <c r="L35" s="70"/>
      <c r="M35" s="70" t="s">
        <v>138</v>
      </c>
      <c r="N35" s="84" t="s">
        <v>172</v>
      </c>
      <c r="O35" s="134" t="s">
        <v>173</v>
      </c>
      <c r="P35" s="98"/>
      <c r="Q35" s="219" t="s">
        <v>638</v>
      </c>
      <c r="R35" s="87" t="s">
        <v>661</v>
      </c>
      <c r="S35" s="83" t="s">
        <v>662</v>
      </c>
      <c r="T35" s="83" t="s">
        <v>663</v>
      </c>
      <c r="U35" s="83" t="s">
        <v>664</v>
      </c>
      <c r="V35" s="41" t="s">
        <v>665</v>
      </c>
      <c r="W35" s="125"/>
      <c r="X35" s="125"/>
      <c r="Y35" s="125"/>
      <c r="Z35" s="125"/>
      <c r="AA35" s="93">
        <f>IF(OR(J35="Fail",ISBLANK(J35)),INDEX('Issue Code Table'!C:C,MATCH(N:N,'Issue Code Table'!A:A,0)),IF(M35="Critical",6,IF(M35="Significant",5,IF(M35="Moderate",3,2))))</f>
        <v>5</v>
      </c>
    </row>
    <row r="36" spans="1:27" ht="54.95" customHeight="1" x14ac:dyDescent="0.2">
      <c r="A36" s="83" t="s">
        <v>666</v>
      </c>
      <c r="B36" s="83" t="s">
        <v>467</v>
      </c>
      <c r="C36" s="83" t="s">
        <v>468</v>
      </c>
      <c r="D36" s="83" t="s">
        <v>257</v>
      </c>
      <c r="E36" s="83" t="s">
        <v>667</v>
      </c>
      <c r="F36" s="83" t="s">
        <v>668</v>
      </c>
      <c r="G36" s="87" t="s">
        <v>669</v>
      </c>
      <c r="H36" s="83" t="s">
        <v>670</v>
      </c>
      <c r="I36" s="83"/>
      <c r="J36" s="70"/>
      <c r="K36" s="83" t="s">
        <v>671</v>
      </c>
      <c r="L36" s="70"/>
      <c r="M36" s="70" t="s">
        <v>138</v>
      </c>
      <c r="N36" s="84" t="s">
        <v>172</v>
      </c>
      <c r="O36" s="134" t="s">
        <v>173</v>
      </c>
      <c r="P36" s="98"/>
      <c r="Q36" s="219" t="s">
        <v>672</v>
      </c>
      <c r="R36" s="87" t="s">
        <v>673</v>
      </c>
      <c r="S36" s="83" t="s">
        <v>674</v>
      </c>
      <c r="T36" s="83" t="s">
        <v>675</v>
      </c>
      <c r="U36" s="83" t="s">
        <v>676</v>
      </c>
      <c r="V36" s="41" t="s">
        <v>677</v>
      </c>
      <c r="W36" s="125"/>
      <c r="X36" s="125"/>
      <c r="Y36" s="125"/>
      <c r="Z36" s="125"/>
      <c r="AA36" s="93">
        <f>IF(OR(J36="Fail",ISBLANK(J36)),INDEX('Issue Code Table'!C:C,MATCH(N:N,'Issue Code Table'!A:A,0)),IF(M36="Critical",6,IF(M36="Significant",5,IF(M36="Moderate",3,2))))</f>
        <v>5</v>
      </c>
    </row>
    <row r="37" spans="1:27" ht="54.95" customHeight="1" x14ac:dyDescent="0.2">
      <c r="A37" s="83" t="s">
        <v>678</v>
      </c>
      <c r="B37" s="83" t="s">
        <v>467</v>
      </c>
      <c r="C37" s="83" t="s">
        <v>468</v>
      </c>
      <c r="D37" s="83" t="s">
        <v>257</v>
      </c>
      <c r="E37" s="83" t="s">
        <v>679</v>
      </c>
      <c r="F37" s="83" t="s">
        <v>680</v>
      </c>
      <c r="G37" s="87" t="s">
        <v>681</v>
      </c>
      <c r="H37" s="83" t="s">
        <v>682</v>
      </c>
      <c r="I37" s="83"/>
      <c r="J37" s="70"/>
      <c r="K37" s="83" t="s">
        <v>683</v>
      </c>
      <c r="L37" s="70"/>
      <c r="M37" s="70" t="s">
        <v>138</v>
      </c>
      <c r="N37" s="84" t="s">
        <v>172</v>
      </c>
      <c r="O37" s="134" t="s">
        <v>173</v>
      </c>
      <c r="P37" s="98"/>
      <c r="Q37" s="219" t="s">
        <v>672</v>
      </c>
      <c r="R37" s="87" t="s">
        <v>684</v>
      </c>
      <c r="S37" s="83" t="s">
        <v>685</v>
      </c>
      <c r="T37" s="83" t="s">
        <v>686</v>
      </c>
      <c r="U37" s="83" t="s">
        <v>687</v>
      </c>
      <c r="V37" s="41" t="s">
        <v>688</v>
      </c>
      <c r="W37" s="125"/>
      <c r="X37" s="125"/>
      <c r="Y37" s="125"/>
      <c r="Z37" s="125"/>
      <c r="AA37" s="93">
        <f>IF(OR(J37="Fail",ISBLANK(J37)),INDEX('Issue Code Table'!C:C,MATCH(N:N,'Issue Code Table'!A:A,0)),IF(M37="Critical",6,IF(M37="Significant",5,IF(M37="Moderate",3,2))))</f>
        <v>5</v>
      </c>
    </row>
    <row r="38" spans="1:27" ht="11.45" customHeight="1" x14ac:dyDescent="0.2">
      <c r="A38" s="77"/>
      <c r="B38" s="88"/>
      <c r="C38" s="77"/>
      <c r="D38" s="77"/>
      <c r="E38" s="77"/>
      <c r="F38" s="77"/>
      <c r="G38" s="77"/>
      <c r="H38" s="77"/>
      <c r="I38" s="77"/>
      <c r="J38" s="77"/>
      <c r="K38" s="77"/>
      <c r="L38" s="77"/>
      <c r="M38" s="77"/>
      <c r="N38" s="77"/>
      <c r="O38" s="77"/>
      <c r="P38" s="77"/>
      <c r="Q38" s="77"/>
      <c r="R38" s="77"/>
      <c r="S38" s="77"/>
      <c r="T38" s="77"/>
      <c r="U38" s="77"/>
      <c r="V38" s="77"/>
      <c r="W38" s="125"/>
      <c r="X38" s="125"/>
      <c r="Y38" s="125"/>
      <c r="AA38" s="94"/>
    </row>
    <row r="39" spans="1:27" ht="42" hidden="1" customHeight="1" x14ac:dyDescent="0.2">
      <c r="A39" s="125"/>
      <c r="B39" s="125"/>
      <c r="C39" s="125"/>
      <c r="D39" s="125"/>
      <c r="E39" s="125"/>
      <c r="F39" s="125"/>
      <c r="G39" s="125"/>
      <c r="H39" s="125"/>
      <c r="I39" s="125"/>
      <c r="J39" s="125"/>
      <c r="L39" s="125"/>
      <c r="O39" s="125"/>
      <c r="P39" s="125"/>
      <c r="Q39" s="125"/>
      <c r="R39" s="125"/>
      <c r="S39" s="125"/>
      <c r="T39" s="125"/>
      <c r="U39" s="125"/>
      <c r="V39" s="125"/>
      <c r="W39" s="125"/>
      <c r="X39" s="125"/>
      <c r="Y39" s="125"/>
    </row>
    <row r="40" spans="1:27" ht="42" hidden="1" customHeight="1" x14ac:dyDescent="0.2">
      <c r="A40" s="125"/>
      <c r="B40" s="125"/>
      <c r="C40" s="125"/>
      <c r="D40" s="125"/>
      <c r="E40" s="125"/>
      <c r="F40" s="125"/>
      <c r="G40" s="125"/>
      <c r="H40" s="125"/>
      <c r="I40" s="125"/>
      <c r="J40" s="125"/>
      <c r="L40" s="125"/>
      <c r="O40" s="125"/>
      <c r="P40" s="125"/>
      <c r="Q40" s="91" t="s">
        <v>689</v>
      </c>
      <c r="R40" s="125"/>
      <c r="S40" s="125"/>
      <c r="T40" s="125"/>
      <c r="U40" s="125"/>
      <c r="V40" s="125"/>
      <c r="W40" s="125"/>
      <c r="X40" s="125"/>
      <c r="Y40" s="125"/>
    </row>
    <row r="41" spans="1:27" ht="42" hidden="1" customHeight="1" x14ac:dyDescent="0.2">
      <c r="A41" s="125"/>
      <c r="B41" s="125"/>
      <c r="C41" s="125"/>
      <c r="D41" s="125"/>
      <c r="E41" s="125"/>
      <c r="F41" s="125"/>
      <c r="G41" s="125"/>
      <c r="H41" s="125"/>
      <c r="I41" s="125" t="s">
        <v>255</v>
      </c>
      <c r="J41" s="125"/>
      <c r="L41" s="125"/>
      <c r="O41" s="125"/>
      <c r="P41" s="125"/>
      <c r="Q41" s="220" t="s">
        <v>689</v>
      </c>
      <c r="R41" s="125"/>
      <c r="S41" s="125"/>
      <c r="T41" s="125"/>
      <c r="U41" s="125"/>
      <c r="V41" s="125"/>
      <c r="W41" s="125"/>
      <c r="X41" s="125"/>
      <c r="Y41" s="125"/>
    </row>
    <row r="42" spans="1:27" ht="42" hidden="1" customHeight="1" x14ac:dyDescent="0.2">
      <c r="A42" s="125"/>
      <c r="B42" s="125"/>
      <c r="C42" s="125"/>
      <c r="D42" s="125"/>
      <c r="E42" s="125"/>
      <c r="F42" s="125"/>
      <c r="G42" s="125"/>
      <c r="H42" s="125"/>
      <c r="I42" s="125" t="s">
        <v>58</v>
      </c>
      <c r="J42" s="125"/>
      <c r="L42" s="125"/>
      <c r="O42" s="125"/>
      <c r="P42" s="125"/>
      <c r="Q42" s="221" t="s">
        <v>689</v>
      </c>
      <c r="R42" s="125"/>
      <c r="S42" s="125"/>
      <c r="T42" s="125"/>
      <c r="U42" s="125"/>
      <c r="V42" s="125"/>
      <c r="W42" s="125"/>
      <c r="X42" s="125"/>
      <c r="Y42" s="125"/>
    </row>
    <row r="43" spans="1:27" ht="42" hidden="1" customHeight="1" x14ac:dyDescent="0.2">
      <c r="A43" s="125"/>
      <c r="B43" s="125"/>
      <c r="C43" s="125"/>
      <c r="D43" s="125"/>
      <c r="E43" s="125"/>
      <c r="F43" s="125"/>
      <c r="G43" s="125"/>
      <c r="H43" s="125"/>
      <c r="I43" s="125" t="s">
        <v>59</v>
      </c>
      <c r="J43" s="125"/>
      <c r="L43" s="125"/>
      <c r="O43" s="125"/>
      <c r="P43" s="125"/>
      <c r="Q43" s="220" t="s">
        <v>689</v>
      </c>
      <c r="R43" s="125"/>
      <c r="S43" s="125"/>
      <c r="T43" s="125"/>
      <c r="U43" s="125"/>
      <c r="V43" s="125"/>
      <c r="W43" s="125"/>
      <c r="X43" s="125"/>
      <c r="Y43" s="125"/>
    </row>
    <row r="44" spans="1:27" ht="42" hidden="1" customHeight="1" x14ac:dyDescent="0.2">
      <c r="A44" s="125"/>
      <c r="B44" s="125"/>
      <c r="C44" s="125"/>
      <c r="D44" s="125"/>
      <c r="E44" s="125"/>
      <c r="F44" s="125"/>
      <c r="G44" s="125"/>
      <c r="H44" s="125"/>
      <c r="I44" s="125" t="s">
        <v>47</v>
      </c>
      <c r="J44" s="125"/>
      <c r="L44" s="125"/>
      <c r="O44" s="125"/>
      <c r="P44" s="125"/>
      <c r="Q44" s="221" t="s">
        <v>689</v>
      </c>
      <c r="R44" s="125"/>
      <c r="S44" s="125"/>
      <c r="T44" s="125"/>
      <c r="U44" s="125"/>
      <c r="V44" s="125"/>
      <c r="W44" s="125"/>
      <c r="X44" s="125"/>
      <c r="Y44" s="125"/>
    </row>
    <row r="45" spans="1:27" ht="42" hidden="1" customHeight="1" x14ac:dyDescent="0.2">
      <c r="A45" s="125"/>
      <c r="B45" s="125"/>
      <c r="C45" s="125"/>
      <c r="D45" s="125"/>
      <c r="E45" s="125"/>
      <c r="F45" s="125"/>
      <c r="G45" s="125"/>
      <c r="H45" s="125"/>
      <c r="I45" s="125" t="s">
        <v>256</v>
      </c>
      <c r="J45" s="125"/>
      <c r="L45" s="125"/>
      <c r="O45" s="125"/>
      <c r="P45" s="125"/>
      <c r="Q45" s="220" t="s">
        <v>690</v>
      </c>
      <c r="R45" s="125"/>
      <c r="S45" s="125"/>
      <c r="T45" s="125"/>
      <c r="U45" s="125"/>
      <c r="V45" s="125"/>
      <c r="W45" s="125"/>
      <c r="X45" s="125"/>
      <c r="Y45" s="125"/>
    </row>
    <row r="46" spans="1:27" ht="42" hidden="1" customHeight="1" x14ac:dyDescent="0.2">
      <c r="A46" s="125"/>
      <c r="B46" s="125"/>
      <c r="C46" s="125"/>
      <c r="D46" s="125"/>
      <c r="E46" s="125"/>
      <c r="F46" s="125"/>
      <c r="G46" s="125"/>
      <c r="H46" s="125"/>
      <c r="I46" s="125" t="s">
        <v>257</v>
      </c>
      <c r="J46" s="125"/>
      <c r="L46" s="125"/>
      <c r="O46" s="125"/>
      <c r="P46" s="125"/>
      <c r="Q46" s="221" t="s">
        <v>691</v>
      </c>
      <c r="R46" s="125"/>
      <c r="S46" s="125"/>
      <c r="T46" s="125"/>
      <c r="U46" s="125"/>
      <c r="V46" s="125"/>
      <c r="W46" s="125"/>
      <c r="X46" s="125"/>
      <c r="Y46" s="125"/>
    </row>
    <row r="47" spans="1:27" ht="42" hidden="1" customHeight="1" x14ac:dyDescent="0.2">
      <c r="A47" s="125"/>
      <c r="B47" s="125"/>
      <c r="C47" s="125"/>
      <c r="D47" s="125"/>
      <c r="E47" s="125"/>
      <c r="F47" s="125"/>
      <c r="G47" s="125"/>
      <c r="H47" s="125"/>
      <c r="I47" s="125" t="s">
        <v>258</v>
      </c>
      <c r="J47" s="125"/>
      <c r="L47" s="125"/>
      <c r="O47" s="125"/>
      <c r="P47" s="125"/>
      <c r="Q47" s="220" t="s">
        <v>692</v>
      </c>
      <c r="R47" s="125"/>
      <c r="S47" s="125"/>
      <c r="T47" s="125"/>
      <c r="U47" s="125"/>
      <c r="V47" s="125"/>
      <c r="W47" s="125"/>
      <c r="X47" s="125"/>
      <c r="Y47" s="125"/>
    </row>
    <row r="48" spans="1:27" ht="42" hidden="1" customHeight="1" x14ac:dyDescent="0.2">
      <c r="A48" s="125"/>
      <c r="B48" s="125"/>
      <c r="C48" s="125"/>
      <c r="D48" s="125"/>
      <c r="E48" s="125"/>
      <c r="F48" s="125"/>
      <c r="G48" s="125"/>
      <c r="H48" s="125"/>
      <c r="I48" s="125"/>
      <c r="J48" s="125"/>
      <c r="L48" s="125"/>
      <c r="O48" s="125"/>
      <c r="P48" s="125"/>
      <c r="Q48" s="125"/>
      <c r="R48" s="125"/>
      <c r="S48" s="125"/>
      <c r="T48" s="125"/>
      <c r="U48" s="125"/>
      <c r="V48" s="125"/>
      <c r="W48" s="125"/>
      <c r="X48" s="125"/>
      <c r="Y48" s="125"/>
    </row>
    <row r="49" spans="9:20" ht="42" hidden="1" customHeight="1" x14ac:dyDescent="0.2">
      <c r="I49" s="89" t="s">
        <v>259</v>
      </c>
      <c r="J49" s="125"/>
      <c r="L49" s="125"/>
      <c r="O49" s="125"/>
      <c r="P49" s="125"/>
      <c r="Q49" s="125"/>
      <c r="R49" s="125"/>
      <c r="S49" s="125"/>
      <c r="T49" s="125"/>
    </row>
    <row r="50" spans="9:20" ht="42" hidden="1" customHeight="1" x14ac:dyDescent="0.2">
      <c r="I50" s="89" t="s">
        <v>128</v>
      </c>
      <c r="J50" s="125"/>
      <c r="L50" s="125"/>
      <c r="O50" s="125"/>
      <c r="P50" s="125"/>
      <c r="Q50" s="125"/>
      <c r="R50" s="125"/>
      <c r="S50" s="125"/>
      <c r="T50" s="125"/>
    </row>
    <row r="51" spans="9:20" ht="42" hidden="1" customHeight="1" x14ac:dyDescent="0.2">
      <c r="I51" s="89" t="s">
        <v>138</v>
      </c>
      <c r="J51" s="125"/>
      <c r="L51" s="125"/>
      <c r="O51" s="125"/>
      <c r="P51" s="125"/>
      <c r="Q51" s="125"/>
      <c r="R51" s="125"/>
      <c r="S51" s="125"/>
      <c r="T51" s="125"/>
    </row>
    <row r="52" spans="9:20" ht="26.25" hidden="1" customHeight="1" x14ac:dyDescent="0.2">
      <c r="I52" s="89" t="s">
        <v>178</v>
      </c>
      <c r="J52" s="125"/>
      <c r="L52" s="125"/>
      <c r="O52" s="125"/>
      <c r="P52" s="125"/>
      <c r="Q52" s="125"/>
      <c r="R52" s="125"/>
      <c r="S52" s="125"/>
      <c r="T52" s="125"/>
    </row>
    <row r="53" spans="9:20" ht="51.75" hidden="1" customHeight="1" x14ac:dyDescent="0.2">
      <c r="I53" s="89" t="s">
        <v>156</v>
      </c>
      <c r="J53" s="125"/>
      <c r="L53" s="125"/>
      <c r="O53" s="125"/>
      <c r="P53" s="125"/>
      <c r="Q53" s="125"/>
      <c r="R53" s="125"/>
      <c r="S53" s="125"/>
      <c r="T53" s="125"/>
    </row>
    <row r="54" spans="9:20" ht="42" hidden="1" customHeight="1" x14ac:dyDescent="0.2">
      <c r="I54" s="125"/>
      <c r="J54" s="125"/>
      <c r="L54" s="125"/>
      <c r="O54" s="125"/>
      <c r="P54" s="125"/>
      <c r="Q54" s="125"/>
      <c r="R54" s="125"/>
      <c r="S54" s="125"/>
      <c r="T54" s="125"/>
    </row>
    <row r="55" spans="9:20" ht="42" hidden="1" customHeight="1" x14ac:dyDescent="0.2">
      <c r="I55" s="125"/>
      <c r="J55" s="125"/>
      <c r="L55" s="125"/>
      <c r="O55" s="125"/>
      <c r="P55" s="125"/>
      <c r="Q55" s="125"/>
      <c r="R55" s="125"/>
      <c r="S55" s="125"/>
      <c r="T55" s="125"/>
    </row>
    <row r="56" spans="9:20" ht="42" hidden="1" customHeight="1" x14ac:dyDescent="0.2">
      <c r="I56" s="125"/>
      <c r="J56" s="125"/>
      <c r="L56" s="125"/>
      <c r="O56" s="125"/>
      <c r="P56" s="125"/>
      <c r="Q56" s="125"/>
      <c r="R56" s="125"/>
      <c r="S56" s="125"/>
      <c r="T56" s="125"/>
    </row>
    <row r="57" spans="9:20" ht="42" hidden="1" customHeight="1" x14ac:dyDescent="0.2">
      <c r="I57" s="125"/>
      <c r="J57" s="125"/>
      <c r="L57" s="125"/>
      <c r="O57" s="125"/>
      <c r="P57" s="125"/>
      <c r="Q57" s="125"/>
      <c r="R57" s="125"/>
      <c r="S57" s="125"/>
      <c r="T57" s="125"/>
    </row>
    <row r="58" spans="9:20" ht="42" hidden="1" customHeight="1" x14ac:dyDescent="0.2">
      <c r="I58" s="125"/>
      <c r="J58" s="125"/>
      <c r="L58" s="125"/>
      <c r="O58" s="125"/>
      <c r="P58" s="125"/>
      <c r="Q58" s="125"/>
      <c r="R58" s="125"/>
      <c r="S58" s="125"/>
      <c r="T58" s="125"/>
    </row>
    <row r="59" spans="9:20" ht="42" hidden="1" customHeight="1" x14ac:dyDescent="0.2">
      <c r="I59" s="125"/>
      <c r="J59" s="125"/>
      <c r="L59" s="125"/>
      <c r="O59" s="125"/>
      <c r="P59" s="125"/>
      <c r="Q59" s="125"/>
      <c r="R59" s="125"/>
      <c r="S59" s="125"/>
      <c r="T59" s="125"/>
    </row>
    <row r="60" spans="9:20" ht="42" hidden="1" customHeight="1" x14ac:dyDescent="0.2">
      <c r="I60" s="125"/>
      <c r="J60" s="125"/>
      <c r="L60" s="125"/>
      <c r="O60" s="125"/>
      <c r="P60" s="125"/>
      <c r="Q60" s="125"/>
      <c r="R60" s="125"/>
      <c r="S60" s="125"/>
      <c r="T60" s="125"/>
    </row>
    <row r="61" spans="9:20" ht="42" customHeight="1" x14ac:dyDescent="0.2">
      <c r="I61" s="125"/>
      <c r="J61" s="125"/>
      <c r="L61" s="125"/>
      <c r="O61" s="125"/>
      <c r="P61" s="125"/>
      <c r="Q61" s="125"/>
      <c r="R61" s="125"/>
      <c r="S61" s="125"/>
      <c r="T61" s="125"/>
    </row>
    <row r="62" spans="9:20" ht="42" customHeight="1" x14ac:dyDescent="0.2">
      <c r="I62" s="125"/>
      <c r="J62" s="125"/>
      <c r="L62" s="125"/>
      <c r="O62" s="125"/>
      <c r="P62" s="125"/>
      <c r="Q62" s="125"/>
      <c r="R62" s="125"/>
      <c r="S62" s="125"/>
      <c r="T62" s="125"/>
    </row>
    <row r="63" spans="9:20" ht="42" customHeight="1" x14ac:dyDescent="0.2">
      <c r="I63" s="125"/>
      <c r="J63" s="125"/>
      <c r="L63" s="125"/>
      <c r="O63" s="125"/>
      <c r="P63" s="125"/>
      <c r="Q63" s="125"/>
      <c r="R63" s="125"/>
      <c r="S63" s="125"/>
      <c r="T63" s="125"/>
    </row>
    <row r="64" spans="9:20" ht="42" customHeight="1" x14ac:dyDescent="0.2">
      <c r="I64" s="125"/>
      <c r="J64" s="125"/>
      <c r="L64" s="125"/>
      <c r="O64" s="125"/>
      <c r="P64" s="125"/>
      <c r="Q64" s="125"/>
      <c r="R64" s="125"/>
      <c r="S64" s="125"/>
      <c r="T64" s="125"/>
    </row>
    <row r="65" spans="20:20" ht="42" customHeight="1" x14ac:dyDescent="0.2">
      <c r="T65" s="125"/>
    </row>
    <row r="66" spans="20:20" ht="42" customHeight="1" x14ac:dyDescent="0.2">
      <c r="T66" s="125"/>
    </row>
    <row r="67" spans="20:20" ht="42" customHeight="1" x14ac:dyDescent="0.2">
      <c r="T67" s="125"/>
    </row>
    <row r="68" spans="20:20" ht="42" customHeight="1" x14ac:dyDescent="0.2">
      <c r="T68" s="125"/>
    </row>
    <row r="69" spans="20:20" ht="42" customHeight="1" x14ac:dyDescent="0.2">
      <c r="T69" s="125"/>
    </row>
    <row r="70" spans="20:20" ht="42" customHeight="1" x14ac:dyDescent="0.2">
      <c r="T70" s="125"/>
    </row>
    <row r="71" spans="20:20" ht="42" customHeight="1" x14ac:dyDescent="0.2">
      <c r="T71" s="125"/>
    </row>
    <row r="72" spans="20:20" ht="42" customHeight="1" x14ac:dyDescent="0.2">
      <c r="T72" s="125"/>
    </row>
    <row r="73" spans="20:20" ht="42" customHeight="1" x14ac:dyDescent="0.2">
      <c r="T73" s="125"/>
    </row>
    <row r="74" spans="20:20" ht="42" customHeight="1" x14ac:dyDescent="0.2">
      <c r="T74" s="125"/>
    </row>
    <row r="75" spans="20:20" ht="42" customHeight="1" x14ac:dyDescent="0.2">
      <c r="T75" s="125"/>
    </row>
    <row r="76" spans="20:20" ht="42" customHeight="1" x14ac:dyDescent="0.2">
      <c r="T76" s="125"/>
    </row>
    <row r="77" spans="20:20" ht="42" customHeight="1" x14ac:dyDescent="0.2">
      <c r="T77" s="125"/>
    </row>
    <row r="78" spans="20:20" ht="42" customHeight="1" x14ac:dyDescent="0.2">
      <c r="T78" s="125"/>
    </row>
    <row r="79" spans="20:20" ht="42" customHeight="1" x14ac:dyDescent="0.2">
      <c r="T79" s="125"/>
    </row>
    <row r="80" spans="20:20" ht="42" customHeight="1" x14ac:dyDescent="0.2">
      <c r="T80" s="125"/>
    </row>
    <row r="81" spans="20:20" ht="42" customHeight="1" x14ac:dyDescent="0.2">
      <c r="T81" s="125"/>
    </row>
    <row r="82" spans="20:20" ht="42" customHeight="1" x14ac:dyDescent="0.2">
      <c r="T82" s="125"/>
    </row>
    <row r="83" spans="20:20" ht="42" customHeight="1" x14ac:dyDescent="0.2">
      <c r="T83" s="125"/>
    </row>
    <row r="84" spans="20:20" ht="42" customHeight="1" x14ac:dyDescent="0.2">
      <c r="T84" s="125"/>
    </row>
    <row r="85" spans="20:20" ht="42" customHeight="1" x14ac:dyDescent="0.2">
      <c r="T85" s="125"/>
    </row>
    <row r="86" spans="20:20" ht="42" customHeight="1" x14ac:dyDescent="0.2">
      <c r="T86" s="125"/>
    </row>
    <row r="87" spans="20:20" ht="42" customHeight="1" x14ac:dyDescent="0.2">
      <c r="T87" s="125"/>
    </row>
    <row r="88" spans="20:20" ht="42" customHeight="1" x14ac:dyDescent="0.2">
      <c r="T88" s="125"/>
    </row>
    <row r="89" spans="20:20" ht="42" customHeight="1" x14ac:dyDescent="0.2">
      <c r="T89" s="125"/>
    </row>
    <row r="90" spans="20:20" ht="42" customHeight="1" x14ac:dyDescent="0.2">
      <c r="T90" s="125"/>
    </row>
    <row r="91" spans="20:20" ht="42" customHeight="1" x14ac:dyDescent="0.2">
      <c r="T91" s="125"/>
    </row>
    <row r="92" spans="20:20" ht="42" customHeight="1" x14ac:dyDescent="0.2">
      <c r="T92" s="125"/>
    </row>
    <row r="93" spans="20:20" ht="42" customHeight="1" x14ac:dyDescent="0.2">
      <c r="T93" s="125"/>
    </row>
    <row r="94" spans="20:20" ht="42" customHeight="1" x14ac:dyDescent="0.2">
      <c r="T94" s="125"/>
    </row>
    <row r="95" spans="20:20" ht="42" customHeight="1" x14ac:dyDescent="0.2">
      <c r="T95" s="125"/>
    </row>
    <row r="96" spans="20:20" ht="42" customHeight="1" x14ac:dyDescent="0.2">
      <c r="T96" s="125"/>
    </row>
    <row r="97" spans="20:20" ht="42" customHeight="1" x14ac:dyDescent="0.2">
      <c r="T97" s="125"/>
    </row>
    <row r="98" spans="20:20" ht="42" customHeight="1" x14ac:dyDescent="0.2">
      <c r="T98" s="125"/>
    </row>
    <row r="99" spans="20:20" ht="42" customHeight="1" x14ac:dyDescent="0.2">
      <c r="T99" s="125"/>
    </row>
    <row r="100" spans="20:20" ht="42" customHeight="1" x14ac:dyDescent="0.2">
      <c r="T100" s="125"/>
    </row>
    <row r="101" spans="20:20" ht="42" customHeight="1" x14ac:dyDescent="0.2">
      <c r="T101" s="125"/>
    </row>
    <row r="102" spans="20:20" ht="42" customHeight="1" x14ac:dyDescent="0.2">
      <c r="T102" s="125"/>
    </row>
    <row r="103" spans="20:20" ht="42" customHeight="1" x14ac:dyDescent="0.2">
      <c r="T103" s="125"/>
    </row>
    <row r="104" spans="20:20" ht="42" customHeight="1" x14ac:dyDescent="0.2">
      <c r="T104" s="125"/>
    </row>
    <row r="105" spans="20:20" ht="42" customHeight="1" x14ac:dyDescent="0.2">
      <c r="T105" s="125"/>
    </row>
    <row r="106" spans="20:20" ht="42" customHeight="1" x14ac:dyDescent="0.2">
      <c r="T106" s="125"/>
    </row>
    <row r="107" spans="20:20" ht="42" customHeight="1" x14ac:dyDescent="0.2">
      <c r="T107" s="125"/>
    </row>
    <row r="108" spans="20:20" ht="42" customHeight="1" x14ac:dyDescent="0.2">
      <c r="T108" s="125"/>
    </row>
    <row r="109" spans="20:20" ht="42" customHeight="1" x14ac:dyDescent="0.2">
      <c r="T109" s="125"/>
    </row>
    <row r="110" spans="20:20" ht="42" customHeight="1" x14ac:dyDescent="0.2">
      <c r="T110" s="125"/>
    </row>
    <row r="111" spans="20:20" ht="42" customHeight="1" x14ac:dyDescent="0.2">
      <c r="T111" s="125"/>
    </row>
    <row r="112" spans="20:20" ht="42" customHeight="1" x14ac:dyDescent="0.2">
      <c r="T112" s="125"/>
    </row>
    <row r="113" spans="20:20" ht="42" customHeight="1" x14ac:dyDescent="0.2">
      <c r="T113" s="125"/>
    </row>
    <row r="114" spans="20:20" ht="42" customHeight="1" x14ac:dyDescent="0.2">
      <c r="T114" s="125"/>
    </row>
    <row r="115" spans="20:20" ht="42" customHeight="1" x14ac:dyDescent="0.2">
      <c r="T115" s="125"/>
    </row>
    <row r="116" spans="20:20" ht="42" customHeight="1" x14ac:dyDescent="0.2">
      <c r="T116" s="125"/>
    </row>
    <row r="117" spans="20:20" ht="42" customHeight="1" x14ac:dyDescent="0.2">
      <c r="T117" s="125"/>
    </row>
    <row r="118" spans="20:20" ht="42" customHeight="1" x14ac:dyDescent="0.2">
      <c r="T118" s="125"/>
    </row>
    <row r="119" spans="20:20" ht="42" customHeight="1" x14ac:dyDescent="0.2">
      <c r="T119" s="125"/>
    </row>
    <row r="120" spans="20:20" ht="42" customHeight="1" x14ac:dyDescent="0.2">
      <c r="T120" s="125"/>
    </row>
    <row r="121" spans="20:20" ht="42" customHeight="1" x14ac:dyDescent="0.2">
      <c r="T121" s="125"/>
    </row>
    <row r="122" spans="20:20" ht="42" customHeight="1" x14ac:dyDescent="0.2">
      <c r="T122" s="125"/>
    </row>
    <row r="123" spans="20:20" ht="42" customHeight="1" x14ac:dyDescent="0.2">
      <c r="T123" s="125"/>
    </row>
    <row r="124" spans="20:20" ht="42" customHeight="1" x14ac:dyDescent="0.2">
      <c r="T124" s="125"/>
    </row>
    <row r="125" spans="20:20" ht="42" customHeight="1" x14ac:dyDescent="0.2">
      <c r="T125" s="125"/>
    </row>
    <row r="126" spans="20:20" ht="42" customHeight="1" x14ac:dyDescent="0.2">
      <c r="T126" s="125"/>
    </row>
    <row r="127" spans="20:20" ht="42" customHeight="1" x14ac:dyDescent="0.2">
      <c r="T127" s="125"/>
    </row>
    <row r="128" spans="20:20" ht="42" customHeight="1" x14ac:dyDescent="0.2">
      <c r="T128" s="125"/>
    </row>
    <row r="129" spans="20:20" ht="42" customHeight="1" x14ac:dyDescent="0.2">
      <c r="T129" s="125"/>
    </row>
    <row r="130" spans="20:20" ht="42" customHeight="1" x14ac:dyDescent="0.2">
      <c r="T130" s="125"/>
    </row>
    <row r="131" spans="20:20" ht="42" customHeight="1" x14ac:dyDescent="0.2">
      <c r="T131" s="125"/>
    </row>
    <row r="132" spans="20:20" ht="42" customHeight="1" x14ac:dyDescent="0.2">
      <c r="T132" s="125"/>
    </row>
    <row r="133" spans="20:20" ht="42" customHeight="1" x14ac:dyDescent="0.2">
      <c r="T133" s="125"/>
    </row>
    <row r="134" spans="20:20" ht="42" customHeight="1" x14ac:dyDescent="0.2">
      <c r="T134" s="125"/>
    </row>
    <row r="135" spans="20:20" ht="42" customHeight="1" x14ac:dyDescent="0.2">
      <c r="T135" s="125"/>
    </row>
    <row r="136" spans="20:20" ht="42" customHeight="1" x14ac:dyDescent="0.2">
      <c r="T136" s="125"/>
    </row>
    <row r="137" spans="20:20" ht="42" customHeight="1" x14ac:dyDescent="0.2">
      <c r="T137" s="125"/>
    </row>
    <row r="138" spans="20:20" ht="42" customHeight="1" x14ac:dyDescent="0.2">
      <c r="T138" s="125"/>
    </row>
    <row r="139" spans="20:20" ht="42" customHeight="1" x14ac:dyDescent="0.2">
      <c r="T139" s="125"/>
    </row>
    <row r="140" spans="20:20" ht="42" customHeight="1" x14ac:dyDescent="0.2">
      <c r="T140" s="125"/>
    </row>
    <row r="141" spans="20:20" ht="42" customHeight="1" x14ac:dyDescent="0.2">
      <c r="T141" s="125"/>
    </row>
    <row r="142" spans="20:20" ht="42" customHeight="1" x14ac:dyDescent="0.2">
      <c r="T142" s="125"/>
    </row>
    <row r="143" spans="20:20" ht="42" customHeight="1" x14ac:dyDescent="0.2">
      <c r="T143" s="125"/>
    </row>
    <row r="144" spans="20:20" ht="42" customHeight="1" x14ac:dyDescent="0.2">
      <c r="T144" s="125"/>
    </row>
    <row r="145" spans="20:20" ht="42" customHeight="1" x14ac:dyDescent="0.2">
      <c r="T145" s="125"/>
    </row>
    <row r="146" spans="20:20" ht="42" customHeight="1" x14ac:dyDescent="0.2">
      <c r="T146" s="125"/>
    </row>
    <row r="147" spans="20:20" ht="42" customHeight="1" x14ac:dyDescent="0.2">
      <c r="T147" s="125"/>
    </row>
    <row r="148" spans="20:20" ht="42" customHeight="1" x14ac:dyDescent="0.2">
      <c r="T148" s="125"/>
    </row>
    <row r="149" spans="20:20" ht="42" customHeight="1" x14ac:dyDescent="0.2">
      <c r="T149" s="125"/>
    </row>
    <row r="150" spans="20:20" ht="42" customHeight="1" x14ac:dyDescent="0.2">
      <c r="T150" s="125"/>
    </row>
    <row r="151" spans="20:20" ht="42" customHeight="1" x14ac:dyDescent="0.2">
      <c r="T151" s="125"/>
    </row>
    <row r="152" spans="20:20" ht="42" customHeight="1" x14ac:dyDescent="0.2">
      <c r="T152" s="125"/>
    </row>
    <row r="153" spans="20:20" ht="42" customHeight="1" x14ac:dyDescent="0.2">
      <c r="T153" s="125"/>
    </row>
    <row r="154" spans="20:20" ht="42" customHeight="1" x14ac:dyDescent="0.2">
      <c r="T154" s="125"/>
    </row>
    <row r="155" spans="20:20" ht="42" customHeight="1" x14ac:dyDescent="0.2">
      <c r="T155" s="125"/>
    </row>
    <row r="156" spans="20:20" ht="42" customHeight="1" x14ac:dyDescent="0.2">
      <c r="T156" s="125"/>
    </row>
    <row r="157" spans="20:20" ht="42" customHeight="1" x14ac:dyDescent="0.2">
      <c r="T157" s="125"/>
    </row>
    <row r="158" spans="20:20" ht="42" customHeight="1" x14ac:dyDescent="0.2">
      <c r="T158" s="125"/>
    </row>
    <row r="159" spans="20:20" ht="42" customHeight="1" x14ac:dyDescent="0.2">
      <c r="T159" s="125"/>
    </row>
    <row r="160" spans="20:20" ht="42" customHeight="1" x14ac:dyDescent="0.2">
      <c r="T160" s="125"/>
    </row>
    <row r="161" spans="20:20" ht="42" customHeight="1" x14ac:dyDescent="0.2">
      <c r="T161" s="125"/>
    </row>
    <row r="162" spans="20:20" ht="42" customHeight="1" x14ac:dyDescent="0.2">
      <c r="T162" s="125"/>
    </row>
    <row r="163" spans="20:20" ht="42" customHeight="1" x14ac:dyDescent="0.2">
      <c r="T163" s="125"/>
    </row>
    <row r="164" spans="20:20" ht="42" customHeight="1" x14ac:dyDescent="0.2">
      <c r="T164" s="125"/>
    </row>
    <row r="165" spans="20:20" ht="42" customHeight="1" x14ac:dyDescent="0.2">
      <c r="T165" s="125"/>
    </row>
    <row r="166" spans="20:20" ht="42" customHeight="1" x14ac:dyDescent="0.2">
      <c r="T166" s="125"/>
    </row>
    <row r="167" spans="20:20" ht="42" customHeight="1" x14ac:dyDescent="0.2">
      <c r="T167" s="125"/>
    </row>
    <row r="168" spans="20:20" ht="42" customHeight="1" x14ac:dyDescent="0.2">
      <c r="T168" s="125"/>
    </row>
    <row r="169" spans="20:20" ht="42" customHeight="1" x14ac:dyDescent="0.2">
      <c r="T169" s="125"/>
    </row>
    <row r="170" spans="20:20" ht="42" customHeight="1" x14ac:dyDescent="0.2">
      <c r="T170" s="125"/>
    </row>
    <row r="171" spans="20:20" ht="42" customHeight="1" x14ac:dyDescent="0.2">
      <c r="T171" s="125"/>
    </row>
    <row r="172" spans="20:20" ht="42" customHeight="1" x14ac:dyDescent="0.2">
      <c r="T172" s="125"/>
    </row>
    <row r="173" spans="20:20" ht="42" customHeight="1" x14ac:dyDescent="0.2">
      <c r="T173" s="125"/>
    </row>
    <row r="174" spans="20:20" ht="42" customHeight="1" x14ac:dyDescent="0.2">
      <c r="T174" s="125"/>
    </row>
    <row r="175" spans="20:20" ht="42" customHeight="1" x14ac:dyDescent="0.2">
      <c r="T175" s="125"/>
    </row>
    <row r="176" spans="20:20" ht="42" customHeight="1" x14ac:dyDescent="0.2">
      <c r="T176" s="125"/>
    </row>
    <row r="177" spans="20:20" ht="42" customHeight="1" x14ac:dyDescent="0.2">
      <c r="T177" s="125"/>
    </row>
    <row r="178" spans="20:20" ht="42" customHeight="1" x14ac:dyDescent="0.2">
      <c r="T178" s="125"/>
    </row>
    <row r="179" spans="20:20" ht="42" customHeight="1" x14ac:dyDescent="0.2">
      <c r="T179" s="125"/>
    </row>
    <row r="180" spans="20:20" ht="42" customHeight="1" x14ac:dyDescent="0.2">
      <c r="T180" s="125"/>
    </row>
    <row r="181" spans="20:20" ht="42" customHeight="1" x14ac:dyDescent="0.2">
      <c r="T181" s="125"/>
    </row>
    <row r="182" spans="20:20" ht="42" customHeight="1" x14ac:dyDescent="0.2">
      <c r="T182" s="125"/>
    </row>
    <row r="183" spans="20:20" ht="42" customHeight="1" x14ac:dyDescent="0.2">
      <c r="T183" s="125"/>
    </row>
    <row r="184" spans="20:20" ht="42" customHeight="1" x14ac:dyDescent="0.2">
      <c r="T184" s="125"/>
    </row>
    <row r="185" spans="20:20" ht="42" customHeight="1" x14ac:dyDescent="0.2">
      <c r="T185" s="125"/>
    </row>
    <row r="186" spans="20:20" ht="42" customHeight="1" x14ac:dyDescent="0.2">
      <c r="T186" s="125"/>
    </row>
    <row r="187" spans="20:20" ht="42" customHeight="1" x14ac:dyDescent="0.2">
      <c r="T187" s="125"/>
    </row>
    <row r="188" spans="20:20" ht="42" customHeight="1" x14ac:dyDescent="0.2">
      <c r="T188" s="125"/>
    </row>
    <row r="189" spans="20:20" ht="42" customHeight="1" x14ac:dyDescent="0.2">
      <c r="T189" s="125"/>
    </row>
    <row r="190" spans="20:20" ht="42" customHeight="1" x14ac:dyDescent="0.2">
      <c r="T190" s="125"/>
    </row>
    <row r="191" spans="20:20" ht="42" customHeight="1" x14ac:dyDescent="0.2">
      <c r="T191" s="125"/>
    </row>
    <row r="192" spans="20:20" ht="42" customHeight="1" x14ac:dyDescent="0.2">
      <c r="T192" s="125"/>
    </row>
    <row r="193" spans="20:20" ht="42" customHeight="1" x14ac:dyDescent="0.2">
      <c r="T193" s="125"/>
    </row>
    <row r="194" spans="20:20" ht="42" customHeight="1" x14ac:dyDescent="0.2">
      <c r="T194" s="125"/>
    </row>
    <row r="195" spans="20:20" ht="42" customHeight="1" x14ac:dyDescent="0.2">
      <c r="T195" s="125"/>
    </row>
    <row r="196" spans="20:20" ht="42" customHeight="1" x14ac:dyDescent="0.2">
      <c r="T196" s="125"/>
    </row>
    <row r="197" spans="20:20" ht="42" customHeight="1" x14ac:dyDescent="0.2">
      <c r="T197" s="125"/>
    </row>
    <row r="198" spans="20:20" ht="42" customHeight="1" x14ac:dyDescent="0.2">
      <c r="T198" s="125"/>
    </row>
    <row r="199" spans="20:20" ht="42" customHeight="1" x14ac:dyDescent="0.2">
      <c r="T199" s="125"/>
    </row>
    <row r="200" spans="20:20" ht="42" customHeight="1" x14ac:dyDescent="0.2">
      <c r="T200" s="125"/>
    </row>
    <row r="201" spans="20:20" ht="42" customHeight="1" x14ac:dyDescent="0.2">
      <c r="T201" s="125"/>
    </row>
    <row r="202" spans="20:20" ht="42" customHeight="1" x14ac:dyDescent="0.2">
      <c r="T202" s="125"/>
    </row>
    <row r="203" spans="20:20" ht="42" customHeight="1" x14ac:dyDescent="0.2">
      <c r="T203" s="125"/>
    </row>
    <row r="204" spans="20:20" ht="42" customHeight="1" x14ac:dyDescent="0.2">
      <c r="T204" s="125"/>
    </row>
    <row r="205" spans="20:20" ht="42" customHeight="1" x14ac:dyDescent="0.2">
      <c r="T205" s="125"/>
    </row>
    <row r="206" spans="20:20" ht="42" customHeight="1" x14ac:dyDescent="0.2">
      <c r="T206" s="125"/>
    </row>
    <row r="207" spans="20:20" ht="42" customHeight="1" x14ac:dyDescent="0.2">
      <c r="T207" s="125"/>
    </row>
    <row r="208" spans="20:20" ht="42" customHeight="1" x14ac:dyDescent="0.2">
      <c r="T208" s="125"/>
    </row>
    <row r="209" spans="20:20" ht="42" customHeight="1" x14ac:dyDescent="0.2">
      <c r="T209" s="125"/>
    </row>
    <row r="210" spans="20:20" ht="42" customHeight="1" x14ac:dyDescent="0.2">
      <c r="T210" s="125"/>
    </row>
    <row r="211" spans="20:20" ht="42" customHeight="1" x14ac:dyDescent="0.2">
      <c r="T211" s="125"/>
    </row>
    <row r="212" spans="20:20" ht="42" customHeight="1" x14ac:dyDescent="0.2">
      <c r="T212" s="125"/>
    </row>
    <row r="213" spans="20:20" ht="42" customHeight="1" x14ac:dyDescent="0.2">
      <c r="T213" s="125"/>
    </row>
    <row r="214" spans="20:20" ht="42" customHeight="1" x14ac:dyDescent="0.2">
      <c r="T214" s="125"/>
    </row>
    <row r="215" spans="20:20" ht="42" customHeight="1" x14ac:dyDescent="0.2">
      <c r="T215" s="125"/>
    </row>
    <row r="216" spans="20:20" ht="42" customHeight="1" x14ac:dyDescent="0.2">
      <c r="T216" s="125"/>
    </row>
    <row r="217" spans="20:20" ht="42" customHeight="1" x14ac:dyDescent="0.2">
      <c r="T217" s="125"/>
    </row>
    <row r="218" spans="20:20" ht="42" customHeight="1" x14ac:dyDescent="0.2">
      <c r="T218" s="125"/>
    </row>
    <row r="219" spans="20:20" ht="42" customHeight="1" x14ac:dyDescent="0.2">
      <c r="T219" s="125"/>
    </row>
    <row r="220" spans="20:20" ht="42" customHeight="1" x14ac:dyDescent="0.2">
      <c r="T220" s="125"/>
    </row>
    <row r="221" spans="20:20" ht="42" customHeight="1" x14ac:dyDescent="0.2">
      <c r="T221" s="125"/>
    </row>
    <row r="222" spans="20:20" ht="42" customHeight="1" x14ac:dyDescent="0.2">
      <c r="T222" s="125"/>
    </row>
    <row r="223" spans="20:20" ht="42" customHeight="1" x14ac:dyDescent="0.2">
      <c r="T223" s="125"/>
    </row>
    <row r="224" spans="20:20" ht="42" customHeight="1" x14ac:dyDescent="0.2">
      <c r="T224" s="125"/>
    </row>
    <row r="225" spans="20:20" ht="42" customHeight="1" x14ac:dyDescent="0.2">
      <c r="T225" s="125"/>
    </row>
    <row r="226" spans="20:20" ht="42" customHeight="1" x14ac:dyDescent="0.2">
      <c r="T226" s="125"/>
    </row>
    <row r="227" spans="20:20" ht="42" customHeight="1" x14ac:dyDescent="0.2">
      <c r="T227" s="125"/>
    </row>
    <row r="228" spans="20:20" ht="42" customHeight="1" x14ac:dyDescent="0.2">
      <c r="T228" s="125"/>
    </row>
    <row r="229" spans="20:20" ht="42" customHeight="1" x14ac:dyDescent="0.2">
      <c r="T229" s="125"/>
    </row>
    <row r="230" spans="20:20" ht="42" customHeight="1" x14ac:dyDescent="0.2">
      <c r="T230" s="125"/>
    </row>
    <row r="231" spans="20:20" ht="42" customHeight="1" x14ac:dyDescent="0.2">
      <c r="T231" s="125"/>
    </row>
    <row r="232" spans="20:20" ht="42" customHeight="1" x14ac:dyDescent="0.2">
      <c r="T232" s="125"/>
    </row>
    <row r="233" spans="20:20" ht="42" customHeight="1" x14ac:dyDescent="0.2">
      <c r="T233" s="125"/>
    </row>
    <row r="234" spans="20:20" ht="42" customHeight="1" x14ac:dyDescent="0.2">
      <c r="T234" s="125"/>
    </row>
    <row r="235" spans="20:20" ht="42" customHeight="1" x14ac:dyDescent="0.2">
      <c r="T235" s="125"/>
    </row>
    <row r="236" spans="20:20" ht="42" customHeight="1" x14ac:dyDescent="0.2">
      <c r="T236" s="125"/>
    </row>
    <row r="237" spans="20:20" ht="42" customHeight="1" x14ac:dyDescent="0.2">
      <c r="T237" s="125"/>
    </row>
    <row r="238" spans="20:20" ht="42" customHeight="1" x14ac:dyDescent="0.2">
      <c r="T238" s="125"/>
    </row>
    <row r="239" spans="20:20" ht="42" customHeight="1" x14ac:dyDescent="0.2">
      <c r="T239" s="125"/>
    </row>
    <row r="240" spans="20:20" ht="42" customHeight="1" x14ac:dyDescent="0.2">
      <c r="T240" s="125"/>
    </row>
    <row r="241" spans="20:20" ht="42" customHeight="1" x14ac:dyDescent="0.2">
      <c r="T241" s="125"/>
    </row>
    <row r="242" spans="20:20" ht="42" customHeight="1" x14ac:dyDescent="0.2">
      <c r="T242" s="125"/>
    </row>
    <row r="243" spans="20:20" ht="42" customHeight="1" x14ac:dyDescent="0.2">
      <c r="T243" s="125"/>
    </row>
    <row r="244" spans="20:20" ht="42" customHeight="1" x14ac:dyDescent="0.2">
      <c r="T244" s="125"/>
    </row>
    <row r="245" spans="20:20" ht="42" customHeight="1" x14ac:dyDescent="0.2">
      <c r="T245" s="125"/>
    </row>
    <row r="246" spans="20:20" ht="42" customHeight="1" x14ac:dyDescent="0.2">
      <c r="T246" s="125"/>
    </row>
    <row r="247" spans="20:20" ht="42" customHeight="1" x14ac:dyDescent="0.2">
      <c r="T247" s="125"/>
    </row>
    <row r="248" spans="20:20" ht="42" customHeight="1" x14ac:dyDescent="0.2">
      <c r="T248" s="125"/>
    </row>
    <row r="249" spans="20:20" ht="42" customHeight="1" x14ac:dyDescent="0.2">
      <c r="T249" s="125"/>
    </row>
    <row r="250" spans="20:20" ht="42" customHeight="1" x14ac:dyDescent="0.2">
      <c r="T250" s="125"/>
    </row>
    <row r="251" spans="20:20" ht="42" customHeight="1" x14ac:dyDescent="0.2">
      <c r="T251" s="125"/>
    </row>
    <row r="252" spans="20:20" ht="42" customHeight="1" x14ac:dyDescent="0.2">
      <c r="T252" s="125"/>
    </row>
    <row r="253" spans="20:20" ht="42" customHeight="1" x14ac:dyDescent="0.2">
      <c r="T253" s="125"/>
    </row>
    <row r="254" spans="20:20" ht="42" customHeight="1" x14ac:dyDescent="0.2">
      <c r="T254" s="125"/>
    </row>
    <row r="255" spans="20:20" ht="42" customHeight="1" x14ac:dyDescent="0.2">
      <c r="T255" s="125"/>
    </row>
    <row r="256" spans="20:20" ht="42" customHeight="1" x14ac:dyDescent="0.2">
      <c r="T256" s="125"/>
    </row>
    <row r="257" spans="20:20" ht="42" customHeight="1" x14ac:dyDescent="0.2">
      <c r="T257" s="125"/>
    </row>
    <row r="258" spans="20:20" ht="42" customHeight="1" x14ac:dyDescent="0.2">
      <c r="T258" s="125"/>
    </row>
    <row r="259" spans="20:20" ht="42" customHeight="1" x14ac:dyDescent="0.2">
      <c r="T259" s="125"/>
    </row>
    <row r="260" spans="20:20" ht="42" customHeight="1" x14ac:dyDescent="0.2">
      <c r="T260" s="125"/>
    </row>
    <row r="261" spans="20:20" ht="42" customHeight="1" x14ac:dyDescent="0.2">
      <c r="T261" s="125"/>
    </row>
    <row r="262" spans="20:20" ht="42" customHeight="1" x14ac:dyDescent="0.2">
      <c r="T262" s="125"/>
    </row>
    <row r="263" spans="20:20" ht="42" customHeight="1" x14ac:dyDescent="0.2">
      <c r="T263" s="125"/>
    </row>
    <row r="264" spans="20:20" ht="42" customHeight="1" x14ac:dyDescent="0.2">
      <c r="T264" s="125"/>
    </row>
    <row r="265" spans="20:20" ht="42" customHeight="1" x14ac:dyDescent="0.2">
      <c r="T265" s="125"/>
    </row>
    <row r="266" spans="20:20" ht="42" customHeight="1" x14ac:dyDescent="0.2">
      <c r="T266" s="125"/>
    </row>
    <row r="267" spans="20:20" ht="42" customHeight="1" x14ac:dyDescent="0.2">
      <c r="T267" s="125"/>
    </row>
    <row r="268" spans="20:20" ht="42" customHeight="1" x14ac:dyDescent="0.2">
      <c r="T268" s="125"/>
    </row>
    <row r="269" spans="20:20" ht="42" customHeight="1" x14ac:dyDescent="0.2">
      <c r="T269" s="125"/>
    </row>
    <row r="270" spans="20:20" ht="42" customHeight="1" x14ac:dyDescent="0.2">
      <c r="T270" s="125"/>
    </row>
    <row r="271" spans="20:20" ht="42" customHeight="1" x14ac:dyDescent="0.2">
      <c r="T271" s="125"/>
    </row>
    <row r="272" spans="20:20" ht="42" customHeight="1" x14ac:dyDescent="0.2">
      <c r="T272" s="125"/>
    </row>
    <row r="273" spans="20:20" ht="42" customHeight="1" x14ac:dyDescent="0.2">
      <c r="T273" s="125"/>
    </row>
    <row r="274" spans="20:20" ht="42" customHeight="1" x14ac:dyDescent="0.2">
      <c r="T274" s="125"/>
    </row>
    <row r="275" spans="20:20" ht="42" customHeight="1" x14ac:dyDescent="0.2">
      <c r="T275" s="125"/>
    </row>
    <row r="276" spans="20:20" ht="42" customHeight="1" x14ac:dyDescent="0.2">
      <c r="T276" s="125"/>
    </row>
    <row r="277" spans="20:20" ht="42" customHeight="1" x14ac:dyDescent="0.2">
      <c r="T277" s="125"/>
    </row>
    <row r="278" spans="20:20" ht="42" customHeight="1" x14ac:dyDescent="0.2">
      <c r="T278" s="125"/>
    </row>
    <row r="279" spans="20:20" ht="42" customHeight="1" x14ac:dyDescent="0.2">
      <c r="T279" s="125"/>
    </row>
    <row r="280" spans="20:20" ht="42" customHeight="1" x14ac:dyDescent="0.2">
      <c r="T280" s="125"/>
    </row>
    <row r="281" spans="20:20" ht="42" customHeight="1" x14ac:dyDescent="0.2">
      <c r="T281" s="125"/>
    </row>
    <row r="282" spans="20:20" ht="42" customHeight="1" x14ac:dyDescent="0.2">
      <c r="T282" s="125"/>
    </row>
    <row r="283" spans="20:20" ht="42" customHeight="1" x14ac:dyDescent="0.2">
      <c r="T283" s="125"/>
    </row>
    <row r="284" spans="20:20" ht="42" customHeight="1" x14ac:dyDescent="0.2">
      <c r="T284" s="125"/>
    </row>
    <row r="285" spans="20:20" ht="42" customHeight="1" x14ac:dyDescent="0.2">
      <c r="T285" s="125"/>
    </row>
    <row r="286" spans="20:20" ht="42" customHeight="1" x14ac:dyDescent="0.2">
      <c r="T286" s="125"/>
    </row>
    <row r="287" spans="20:20" ht="42" customHeight="1" x14ac:dyDescent="0.2">
      <c r="T287" s="125"/>
    </row>
    <row r="288" spans="20:20" ht="42" customHeight="1" x14ac:dyDescent="0.2">
      <c r="T288" s="125"/>
    </row>
    <row r="289" spans="20:20" ht="42" customHeight="1" x14ac:dyDescent="0.2">
      <c r="T289" s="125"/>
    </row>
    <row r="290" spans="20:20" ht="42" customHeight="1" x14ac:dyDescent="0.2">
      <c r="T290" s="125"/>
    </row>
    <row r="291" spans="20:20" ht="42" customHeight="1" x14ac:dyDescent="0.2">
      <c r="T291" s="125"/>
    </row>
    <row r="292" spans="20:20" ht="42" customHeight="1" x14ac:dyDescent="0.2">
      <c r="T292" s="125"/>
    </row>
    <row r="293" spans="20:20" ht="42" customHeight="1" x14ac:dyDescent="0.2">
      <c r="T293" s="125"/>
    </row>
    <row r="294" spans="20:20" ht="42" customHeight="1" x14ac:dyDescent="0.2">
      <c r="T294" s="125"/>
    </row>
    <row r="295" spans="20:20" ht="42" customHeight="1" x14ac:dyDescent="0.2">
      <c r="T295" s="125"/>
    </row>
    <row r="296" spans="20:20" ht="42" customHeight="1" x14ac:dyDescent="0.2">
      <c r="T296" s="125"/>
    </row>
    <row r="297" spans="20:20" ht="42" customHeight="1" x14ac:dyDescent="0.2">
      <c r="T297" s="125"/>
    </row>
    <row r="298" spans="20:20" ht="42" customHeight="1" x14ac:dyDescent="0.2">
      <c r="T298" s="125"/>
    </row>
    <row r="299" spans="20:20" ht="42" customHeight="1" x14ac:dyDescent="0.2">
      <c r="T299" s="125"/>
    </row>
    <row r="300" spans="20:20" ht="42" customHeight="1" x14ac:dyDescent="0.2">
      <c r="T300" s="125"/>
    </row>
    <row r="301" spans="20:20" ht="42" customHeight="1" x14ac:dyDescent="0.2">
      <c r="T301" s="125"/>
    </row>
    <row r="302" spans="20:20" ht="42" customHeight="1" x14ac:dyDescent="0.2">
      <c r="T302" s="125"/>
    </row>
    <row r="303" spans="20:20" ht="42" customHeight="1" x14ac:dyDescent="0.2">
      <c r="T303" s="125"/>
    </row>
    <row r="304" spans="20:20" ht="42" customHeight="1" x14ac:dyDescent="0.2">
      <c r="T304" s="125"/>
    </row>
    <row r="305" spans="20:20" ht="42" customHeight="1" x14ac:dyDescent="0.2">
      <c r="T305" s="125"/>
    </row>
    <row r="306" spans="20:20" ht="42" customHeight="1" x14ac:dyDescent="0.2">
      <c r="T306" s="125"/>
    </row>
    <row r="307" spans="20:20" ht="42" customHeight="1" x14ac:dyDescent="0.2">
      <c r="T307" s="125"/>
    </row>
    <row r="308" spans="20:20" ht="42" customHeight="1" x14ac:dyDescent="0.2">
      <c r="T308" s="125"/>
    </row>
    <row r="309" spans="20:20" ht="42" customHeight="1" x14ac:dyDescent="0.2">
      <c r="T309" s="125"/>
    </row>
    <row r="310" spans="20:20" ht="42" customHeight="1" x14ac:dyDescent="0.2">
      <c r="T310" s="125"/>
    </row>
    <row r="311" spans="20:20" ht="42" customHeight="1" x14ac:dyDescent="0.2">
      <c r="T311" s="125"/>
    </row>
    <row r="312" spans="20:20" ht="42" customHeight="1" x14ac:dyDescent="0.2">
      <c r="T312" s="125"/>
    </row>
    <row r="313" spans="20:20" ht="42" customHeight="1" x14ac:dyDescent="0.2">
      <c r="T313" s="125"/>
    </row>
    <row r="314" spans="20:20" ht="42" customHeight="1" x14ac:dyDescent="0.2">
      <c r="T314" s="125"/>
    </row>
    <row r="315" spans="20:20" ht="42" customHeight="1" x14ac:dyDescent="0.2">
      <c r="T315" s="125"/>
    </row>
    <row r="316" spans="20:20" ht="42" customHeight="1" x14ac:dyDescent="0.2">
      <c r="T316" s="125"/>
    </row>
    <row r="317" spans="20:20" ht="42" customHeight="1" x14ac:dyDescent="0.2">
      <c r="T317" s="125"/>
    </row>
    <row r="318" spans="20:20" ht="42" customHeight="1" x14ac:dyDescent="0.2">
      <c r="T318" s="125"/>
    </row>
    <row r="319" spans="20:20" ht="42" customHeight="1" x14ac:dyDescent="0.2">
      <c r="T319" s="125"/>
    </row>
    <row r="320" spans="20:20" ht="42" customHeight="1" x14ac:dyDescent="0.2">
      <c r="T320" s="125"/>
    </row>
    <row r="321" spans="20:20" ht="42" customHeight="1" x14ac:dyDescent="0.2">
      <c r="T321" s="125"/>
    </row>
    <row r="322" spans="20:20" ht="42" customHeight="1" x14ac:dyDescent="0.2">
      <c r="T322" s="125"/>
    </row>
    <row r="323" spans="20:20" ht="42" customHeight="1" x14ac:dyDescent="0.2">
      <c r="T323" s="125"/>
    </row>
    <row r="324" spans="20:20" ht="42" customHeight="1" x14ac:dyDescent="0.2">
      <c r="T324" s="125"/>
    </row>
    <row r="325" spans="20:20" ht="42" customHeight="1" x14ac:dyDescent="0.2">
      <c r="T325" s="125"/>
    </row>
    <row r="326" spans="20:20" ht="42" customHeight="1" x14ac:dyDescent="0.2">
      <c r="T326" s="125"/>
    </row>
    <row r="327" spans="20:20" ht="42" customHeight="1" x14ac:dyDescent="0.2">
      <c r="T327" s="125"/>
    </row>
    <row r="328" spans="20:20" ht="42" customHeight="1" x14ac:dyDescent="0.2">
      <c r="T328" s="125"/>
    </row>
    <row r="329" spans="20:20" ht="42" customHeight="1" x14ac:dyDescent="0.2">
      <c r="T329" s="125"/>
    </row>
    <row r="330" spans="20:20" ht="42" customHeight="1" x14ac:dyDescent="0.2">
      <c r="T330" s="125"/>
    </row>
    <row r="331" spans="20:20" ht="42" customHeight="1" x14ac:dyDescent="0.2">
      <c r="T331" s="125"/>
    </row>
    <row r="332" spans="20:20" ht="42" customHeight="1" x14ac:dyDescent="0.2">
      <c r="T332" s="125"/>
    </row>
    <row r="333" spans="20:20" ht="42" customHeight="1" x14ac:dyDescent="0.2">
      <c r="T333" s="125"/>
    </row>
    <row r="334" spans="20:20" ht="42" customHeight="1" x14ac:dyDescent="0.2">
      <c r="T334" s="125"/>
    </row>
    <row r="335" spans="20:20" ht="42" customHeight="1" x14ac:dyDescent="0.2">
      <c r="T335" s="125"/>
    </row>
    <row r="336" spans="20:20" ht="42" customHeight="1" x14ac:dyDescent="0.2">
      <c r="T336" s="125"/>
    </row>
    <row r="337" spans="20:20" ht="42" customHeight="1" x14ac:dyDescent="0.2">
      <c r="T337" s="125"/>
    </row>
    <row r="338" spans="20:20" ht="42" customHeight="1" x14ac:dyDescent="0.2">
      <c r="T338" s="125"/>
    </row>
    <row r="339" spans="20:20" ht="42" customHeight="1" x14ac:dyDescent="0.2">
      <c r="T339" s="125"/>
    </row>
    <row r="340" spans="20:20" ht="42" customHeight="1" x14ac:dyDescent="0.2">
      <c r="T340" s="125"/>
    </row>
    <row r="341" spans="20:20" ht="42" customHeight="1" x14ac:dyDescent="0.2">
      <c r="T341" s="125"/>
    </row>
    <row r="342" spans="20:20" ht="42" customHeight="1" x14ac:dyDescent="0.2">
      <c r="T342" s="125"/>
    </row>
    <row r="343" spans="20:20" ht="42" customHeight="1" x14ac:dyDescent="0.2">
      <c r="T343" s="125"/>
    </row>
    <row r="344" spans="20:20" ht="42" customHeight="1" x14ac:dyDescent="0.2">
      <c r="T344" s="125"/>
    </row>
    <row r="345" spans="20:20" ht="42" customHeight="1" x14ac:dyDescent="0.2">
      <c r="T345" s="125"/>
    </row>
    <row r="346" spans="20:20" ht="42" customHeight="1" x14ac:dyDescent="0.2">
      <c r="T346" s="125"/>
    </row>
    <row r="347" spans="20:20" ht="42" customHeight="1" x14ac:dyDescent="0.2">
      <c r="T347" s="125"/>
    </row>
    <row r="348" spans="20:20" ht="42" customHeight="1" x14ac:dyDescent="0.2">
      <c r="T348" s="125"/>
    </row>
    <row r="349" spans="20:20" ht="42" customHeight="1" x14ac:dyDescent="0.2">
      <c r="T349" s="125"/>
    </row>
    <row r="350" spans="20:20" ht="42" customHeight="1" x14ac:dyDescent="0.2">
      <c r="T350" s="125"/>
    </row>
    <row r="351" spans="20:20" ht="42" customHeight="1" x14ac:dyDescent="0.2">
      <c r="T351" s="125"/>
    </row>
    <row r="352" spans="20:20" ht="42" customHeight="1" x14ac:dyDescent="0.2">
      <c r="T352" s="125"/>
    </row>
    <row r="353" spans="20:20" ht="42" customHeight="1" x14ac:dyDescent="0.2">
      <c r="T353" s="125"/>
    </row>
    <row r="354" spans="20:20" ht="42" customHeight="1" x14ac:dyDescent="0.2">
      <c r="T354" s="125"/>
    </row>
    <row r="355" spans="20:20" ht="42" customHeight="1" x14ac:dyDescent="0.2">
      <c r="T355" s="125"/>
    </row>
    <row r="356" spans="20:20" ht="42" customHeight="1" x14ac:dyDescent="0.2">
      <c r="T356" s="125"/>
    </row>
    <row r="357" spans="20:20" ht="42" customHeight="1" x14ac:dyDescent="0.2">
      <c r="T357" s="125"/>
    </row>
    <row r="358" spans="20:20" ht="42" customHeight="1" x14ac:dyDescent="0.2">
      <c r="T358" s="125"/>
    </row>
    <row r="359" spans="20:20" ht="42" customHeight="1" x14ac:dyDescent="0.2">
      <c r="T359" s="125"/>
    </row>
    <row r="360" spans="20:20" ht="42" customHeight="1" x14ac:dyDescent="0.2">
      <c r="T360" s="125"/>
    </row>
    <row r="361" spans="20:20" ht="42" customHeight="1" x14ac:dyDescent="0.2">
      <c r="T361" s="125"/>
    </row>
    <row r="362" spans="20:20" ht="42" customHeight="1" x14ac:dyDescent="0.2">
      <c r="T362" s="125"/>
    </row>
    <row r="363" spans="20:20" ht="42" customHeight="1" x14ac:dyDescent="0.2">
      <c r="T363" s="125"/>
    </row>
    <row r="364" spans="20:20" ht="42" customHeight="1" x14ac:dyDescent="0.2">
      <c r="T364" s="125"/>
    </row>
    <row r="365" spans="20:20" ht="42" customHeight="1" x14ac:dyDescent="0.2">
      <c r="T365" s="125"/>
    </row>
    <row r="366" spans="20:20" ht="42" customHeight="1" x14ac:dyDescent="0.2">
      <c r="T366" s="125"/>
    </row>
    <row r="367" spans="20:20" ht="42" customHeight="1" x14ac:dyDescent="0.2">
      <c r="T367" s="125"/>
    </row>
    <row r="368" spans="20:20" ht="42" customHeight="1" x14ac:dyDescent="0.2">
      <c r="T368" s="125"/>
    </row>
    <row r="369" spans="20:20" ht="42" customHeight="1" x14ac:dyDescent="0.2">
      <c r="T369" s="125"/>
    </row>
    <row r="370" spans="20:20" ht="42" customHeight="1" x14ac:dyDescent="0.2">
      <c r="T370" s="125"/>
    </row>
    <row r="371" spans="20:20" ht="42" customHeight="1" x14ac:dyDescent="0.2">
      <c r="T371" s="125"/>
    </row>
    <row r="372" spans="20:20" ht="42" customHeight="1" x14ac:dyDescent="0.2">
      <c r="T372" s="125"/>
    </row>
    <row r="373" spans="20:20" ht="42" customHeight="1" x14ac:dyDescent="0.2">
      <c r="T373" s="125"/>
    </row>
    <row r="374" spans="20:20" ht="42" customHeight="1" x14ac:dyDescent="0.2">
      <c r="T374" s="125"/>
    </row>
    <row r="375" spans="20:20" ht="42" customHeight="1" x14ac:dyDescent="0.2">
      <c r="T375" s="125"/>
    </row>
    <row r="376" spans="20:20" ht="42" customHeight="1" x14ac:dyDescent="0.2">
      <c r="T376" s="125"/>
    </row>
    <row r="377" spans="20:20" ht="42" customHeight="1" x14ac:dyDescent="0.2">
      <c r="T377" s="125"/>
    </row>
    <row r="378" spans="20:20" ht="42" customHeight="1" x14ac:dyDescent="0.2">
      <c r="T378" s="125"/>
    </row>
    <row r="379" spans="20:20" ht="42" customHeight="1" x14ac:dyDescent="0.2">
      <c r="T379" s="125"/>
    </row>
    <row r="380" spans="20:20" ht="42" customHeight="1" x14ac:dyDescent="0.2">
      <c r="T380" s="125"/>
    </row>
    <row r="381" spans="20:20" ht="42" customHeight="1" x14ac:dyDescent="0.2">
      <c r="T381" s="125"/>
    </row>
    <row r="382" spans="20:20" ht="42" customHeight="1" x14ac:dyDescent="0.2">
      <c r="T382" s="125"/>
    </row>
    <row r="383" spans="20:20" ht="42" customHeight="1" x14ac:dyDescent="0.2">
      <c r="T383" s="125"/>
    </row>
    <row r="384" spans="20:20" ht="42" customHeight="1" x14ac:dyDescent="0.2">
      <c r="T384" s="125"/>
    </row>
    <row r="385" spans="20:20" ht="42" customHeight="1" x14ac:dyDescent="0.2">
      <c r="T385" s="125"/>
    </row>
    <row r="386" spans="20:20" ht="42" customHeight="1" x14ac:dyDescent="0.2">
      <c r="T386" s="125"/>
    </row>
    <row r="387" spans="20:20" ht="42" customHeight="1" x14ac:dyDescent="0.2">
      <c r="T387" s="125"/>
    </row>
    <row r="388" spans="20:20" ht="42" customHeight="1" x14ac:dyDescent="0.2">
      <c r="T388" s="125"/>
    </row>
    <row r="389" spans="20:20" ht="42" customHeight="1" x14ac:dyDescent="0.2">
      <c r="T389" s="125"/>
    </row>
    <row r="390" spans="20:20" ht="42" customHeight="1" x14ac:dyDescent="0.2">
      <c r="T390" s="125"/>
    </row>
    <row r="391" spans="20:20" ht="42" customHeight="1" x14ac:dyDescent="0.2">
      <c r="T391" s="125"/>
    </row>
    <row r="392" spans="20:20" ht="42" customHeight="1" x14ac:dyDescent="0.2">
      <c r="T392" s="125"/>
    </row>
    <row r="393" spans="20:20" ht="42" customHeight="1" x14ac:dyDescent="0.2">
      <c r="T393" s="125"/>
    </row>
    <row r="394" spans="20:20" ht="42" customHeight="1" x14ac:dyDescent="0.2">
      <c r="T394" s="125"/>
    </row>
    <row r="395" spans="20:20" ht="42" customHeight="1" x14ac:dyDescent="0.2">
      <c r="T395" s="125"/>
    </row>
    <row r="396" spans="20:20" ht="42" customHeight="1" x14ac:dyDescent="0.2">
      <c r="T396" s="125"/>
    </row>
    <row r="397" spans="20:20" ht="42" customHeight="1" x14ac:dyDescent="0.2">
      <c r="T397" s="125"/>
    </row>
    <row r="398" spans="20:20" ht="42" customHeight="1" x14ac:dyDescent="0.2">
      <c r="T398" s="125"/>
    </row>
    <row r="399" spans="20:20" ht="42" customHeight="1" x14ac:dyDescent="0.2">
      <c r="T399" s="125"/>
    </row>
    <row r="400" spans="20:20" ht="42" customHeight="1" x14ac:dyDescent="0.2">
      <c r="T400" s="125"/>
    </row>
    <row r="401" spans="20:20" ht="42" customHeight="1" x14ac:dyDescent="0.2">
      <c r="T401" s="125"/>
    </row>
    <row r="402" spans="20:20" ht="42" customHeight="1" x14ac:dyDescent="0.2">
      <c r="T402" s="125"/>
    </row>
    <row r="403" spans="20:20" ht="42" customHeight="1" x14ac:dyDescent="0.2">
      <c r="T403" s="125"/>
    </row>
    <row r="404" spans="20:20" ht="42" customHeight="1" x14ac:dyDescent="0.2">
      <c r="T404" s="125"/>
    </row>
    <row r="405" spans="20:20" ht="42" customHeight="1" x14ac:dyDescent="0.2">
      <c r="T405" s="125"/>
    </row>
    <row r="406" spans="20:20" ht="42" customHeight="1" x14ac:dyDescent="0.2">
      <c r="T406" s="125"/>
    </row>
  </sheetData>
  <protectedRanges>
    <protectedRange password="E1A2" sqref="N2:O2" name="Range1_5_1_1"/>
    <protectedRange password="E1A2" sqref="N15" name="Range1_3"/>
    <protectedRange password="E1A2" sqref="N3" name="Range1_4_2"/>
    <protectedRange password="E1A2" sqref="O3" name="Range1_4_1"/>
    <protectedRange password="E1A2" sqref="U2" name="Range1"/>
    <protectedRange password="E1A2" sqref="N5:O5" name="Range1_2"/>
    <protectedRange password="E1A2" sqref="N24:O24" name="Range1_1_3_40"/>
    <protectedRange password="E1A2" sqref="N28:O31" name="Range1_1_3_40_1"/>
    <protectedRange password="E1A2" sqref="N27:O27" name="Range1_1_3_40_2"/>
    <protectedRange password="E1A2" sqref="N25:O25" name="Range1_1_3_40_3"/>
    <protectedRange password="E1A2" sqref="O10 O8 O12:O13" name="Range1_1_3_92_4_1"/>
    <protectedRange password="E1A2" sqref="N10 N8 N12:N13" name="Range1_10_1_3_4_1"/>
    <protectedRange password="E1A2" sqref="O11" name="Range1_1_3_83_1_2"/>
    <protectedRange password="E1A2" sqref="N11" name="Range1_11_2_1_1_2"/>
    <protectedRange password="E1A2" sqref="O26" name="Range1_1_3_83_1_2_1"/>
    <protectedRange password="E1A2" sqref="N26" name="Range1_11_2_1_1_2_1"/>
    <protectedRange password="E1A2" sqref="O7" name="Range1_1_3_83_1_1_5"/>
    <protectedRange password="E1A2" sqref="N7" name="Range1_11_2_1_1_1_5"/>
    <protectedRange password="E1A2" sqref="O20" name="Range1_1_3_24"/>
    <protectedRange password="E1A2" sqref="N20" name="Range1_5_2_1"/>
    <protectedRange password="E1A2" sqref="O21" name="Range1_1_3_24_1"/>
    <protectedRange password="E1A2" sqref="N21" name="Range1_5_2_1_1"/>
    <protectedRange password="E1A2" sqref="O23" name="Range1_1_3_95_4"/>
    <protectedRange password="E1A2" sqref="O6" name="Range1_1_3_14_1_1"/>
    <protectedRange password="E1A2" sqref="N6" name="Range1_1_7_1_1_1"/>
    <protectedRange password="E1A2" sqref="O18" name="Range1_1_3_14_1_1_1"/>
    <protectedRange password="E1A2" sqref="N18" name="Range1_1_7_1_1_1_1"/>
    <protectedRange password="E1A2" sqref="O9" name="Range1_1_3_14_1_1_2"/>
    <protectedRange password="E1A2" sqref="N9" name="Range1_1_7_1_1_1_2"/>
    <protectedRange password="E1A2" sqref="N16" name="Range1_1_2_2_2"/>
    <protectedRange password="E1A2" sqref="O16" name="Range1_1_8_1_1_2"/>
    <protectedRange password="E1A2" sqref="N17" name="Range1_1_2_2_2_1"/>
    <protectedRange password="E1A2" sqref="O17" name="Range1_1_8_1_1_2_1"/>
    <protectedRange password="E1A2" sqref="N32" name="Range1_3_1"/>
  </protectedRanges>
  <autoFilter ref="A2:AA37" xr:uid="{00000000-0009-0000-0000-000004000000}"/>
  <phoneticPr fontId="2" type="noConversion"/>
  <conditionalFormatting sqref="L3:L18 K3">
    <cfRule type="cellIs" dxfId="29" priority="192" stopIfTrue="1" operator="equal">
      <formula>"Pass"</formula>
    </cfRule>
    <cfRule type="cellIs" dxfId="28" priority="193" stopIfTrue="1" operator="equal">
      <formula>"Fail"</formula>
    </cfRule>
    <cfRule type="cellIs" dxfId="27" priority="194" stopIfTrue="1" operator="equal">
      <formula>"Info"</formula>
    </cfRule>
  </conditionalFormatting>
  <conditionalFormatting sqref="L19:L37">
    <cfRule type="cellIs" dxfId="26" priority="188" stopIfTrue="1" operator="equal">
      <formula>"Pass"</formula>
    </cfRule>
    <cfRule type="cellIs" dxfId="25" priority="189" stopIfTrue="1" operator="equal">
      <formula>"Fail"</formula>
    </cfRule>
    <cfRule type="cellIs" dxfId="24" priority="190" stopIfTrue="1" operator="equal">
      <formula>"Info"</formula>
    </cfRule>
  </conditionalFormatting>
  <conditionalFormatting sqref="J3:J37">
    <cfRule type="cellIs" dxfId="23" priority="63" stopIfTrue="1" operator="equal">
      <formula>"Pass"</formula>
    </cfRule>
    <cfRule type="cellIs" dxfId="22" priority="64" stopIfTrue="1" operator="equal">
      <formula>"Fail"</formula>
    </cfRule>
    <cfRule type="cellIs" dxfId="21" priority="65" stopIfTrue="1" operator="equal">
      <formula>"Info"</formula>
    </cfRule>
  </conditionalFormatting>
  <conditionalFormatting sqref="N3:N37">
    <cfRule type="expression" dxfId="20" priority="236" stopIfTrue="1">
      <formula>ISERROR(AA3)</formula>
    </cfRule>
  </conditionalFormatting>
  <conditionalFormatting sqref="O4">
    <cfRule type="expression" dxfId="19" priority="53" stopIfTrue="1">
      <formula>ISERROR(AC1048568)</formula>
    </cfRule>
  </conditionalFormatting>
  <conditionalFormatting sqref="O24">
    <cfRule type="expression" dxfId="18" priority="52" stopIfTrue="1">
      <formula>ISERROR(AD24)</formula>
    </cfRule>
  </conditionalFormatting>
  <conditionalFormatting sqref="O28">
    <cfRule type="expression" dxfId="17" priority="50" stopIfTrue="1">
      <formula>ISERROR(AD28)</formula>
    </cfRule>
  </conditionalFormatting>
  <conditionalFormatting sqref="O27">
    <cfRule type="expression" dxfId="16" priority="48" stopIfTrue="1">
      <formula>ISERROR(AD27)</formula>
    </cfRule>
  </conditionalFormatting>
  <conditionalFormatting sqref="O25">
    <cfRule type="expression" dxfId="15" priority="46" stopIfTrue="1">
      <formula>ISERROR(AD25)</formula>
    </cfRule>
  </conditionalFormatting>
  <conditionalFormatting sqref="O29">
    <cfRule type="expression" dxfId="14" priority="44" stopIfTrue="1">
      <formula>ISERROR(AD29)</formula>
    </cfRule>
  </conditionalFormatting>
  <conditionalFormatting sqref="O30:O31">
    <cfRule type="expression" dxfId="13" priority="40" stopIfTrue="1">
      <formula>ISERROR(AD30)</formula>
    </cfRule>
  </conditionalFormatting>
  <conditionalFormatting sqref="O10">
    <cfRule type="expression" dxfId="12" priority="37" stopIfTrue="1">
      <formula>ISERROR(AC10)</formula>
    </cfRule>
  </conditionalFormatting>
  <conditionalFormatting sqref="O8">
    <cfRule type="expression" dxfId="11" priority="33" stopIfTrue="1">
      <formula>ISERROR(AC8)</formula>
    </cfRule>
  </conditionalFormatting>
  <conditionalFormatting sqref="O12:O13">
    <cfRule type="expression" dxfId="10" priority="29" stopIfTrue="1">
      <formula>ISERROR(AC12)</formula>
    </cfRule>
  </conditionalFormatting>
  <conditionalFormatting sqref="O22">
    <cfRule type="expression" dxfId="9" priority="26" stopIfTrue="1">
      <formula>ISERROR(AC22)</formula>
    </cfRule>
  </conditionalFormatting>
  <conditionalFormatting sqref="O20">
    <cfRule type="expression" dxfId="8" priority="24" stopIfTrue="1">
      <formula>ISERROR(AC20)</formula>
    </cfRule>
  </conditionalFormatting>
  <conditionalFormatting sqref="O21">
    <cfRule type="expression" dxfId="7" priority="22" stopIfTrue="1">
      <formula>ISERROR(AC21)</formula>
    </cfRule>
  </conditionalFormatting>
  <conditionalFormatting sqref="O23">
    <cfRule type="expression" dxfId="6" priority="20" stopIfTrue="1">
      <formula>ISERROR(AC23)</formula>
    </cfRule>
  </conditionalFormatting>
  <conditionalFormatting sqref="O6">
    <cfRule type="expression" dxfId="5" priority="18" stopIfTrue="1">
      <formula>ISERROR(AC6)</formula>
    </cfRule>
  </conditionalFormatting>
  <conditionalFormatting sqref="O18">
    <cfRule type="expression" dxfId="4" priority="16" stopIfTrue="1">
      <formula>ISERROR(AC18)</formula>
    </cfRule>
  </conditionalFormatting>
  <conditionalFormatting sqref="O9">
    <cfRule type="expression" dxfId="3" priority="14" stopIfTrue="1">
      <formula>ISERROR(AC9)</formula>
    </cfRule>
  </conditionalFormatting>
  <conditionalFormatting sqref="O16">
    <cfRule type="expression" dxfId="2" priority="12" stopIfTrue="1">
      <formula>ISERROR(AD16)</formula>
    </cfRule>
  </conditionalFormatting>
  <conditionalFormatting sqref="O17">
    <cfRule type="expression" dxfId="1" priority="10" stopIfTrue="1">
      <formula>ISERROR(AD17)</formula>
    </cfRule>
  </conditionalFormatting>
  <conditionalFormatting sqref="O14">
    <cfRule type="expression" dxfId="0" priority="8" stopIfTrue="1">
      <formula>ISERROR(AC14)</formula>
    </cfRule>
  </conditionalFormatting>
  <dataValidations count="2">
    <dataValidation type="list" allowBlank="1" showInputMessage="1" showErrorMessage="1" sqref="M3:M37" xr:uid="{00000000-0002-0000-0400-000000000000}">
      <formula1>$I$50:$I$53</formula1>
    </dataValidation>
    <dataValidation type="list" allowBlank="1" showInputMessage="1" showErrorMessage="1" sqref="J3:J37" xr:uid="{00000000-0002-0000-0400-000001000000}">
      <formula1>$I$42:$I$45</formula1>
    </dataValidation>
  </dataValidations>
  <printOptions horizontalCentered="1"/>
  <pageMargins left="0.25" right="0.25" top="0.5" bottom="0.5" header="0.25" footer="0.25"/>
  <pageSetup scale="65" orientation="landscape" horizontalDpi="1200" verticalDpi="1200" r:id="rId1"/>
  <headerFooter alignWithMargins="0">
    <oddHeader>&amp;CIRS Office of Safeguards SCSEM</oddHeader>
    <oddFooter>&amp;L&amp;F&amp;RPage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I7"/>
  <sheetViews>
    <sheetView showGridLines="0" zoomScale="80" zoomScaleNormal="80" workbookViewId="0">
      <pane ySplit="1" topLeftCell="A2" activePane="bottomLeft" state="frozen"/>
      <selection pane="bottomLeft"/>
    </sheetView>
  </sheetViews>
  <sheetFormatPr defaultRowHeight="12.75" x14ac:dyDescent="0.2"/>
  <cols>
    <col min="2" max="2" width="13.140625" customWidth="1"/>
    <col min="3" max="3" width="92.7109375" customWidth="1"/>
    <col min="4" max="4" width="35.7109375" customWidth="1"/>
  </cols>
  <sheetData>
    <row r="1" spans="1:9" x14ac:dyDescent="0.2">
      <c r="A1" s="160" t="s">
        <v>693</v>
      </c>
      <c r="B1" s="161"/>
      <c r="C1" s="161"/>
      <c r="D1" s="161"/>
    </row>
    <row r="2" spans="1:9" ht="12.75" customHeight="1" x14ac:dyDescent="0.2">
      <c r="A2" s="222" t="s">
        <v>694</v>
      </c>
      <c r="B2" s="222" t="s">
        <v>695</v>
      </c>
      <c r="C2" s="222" t="s">
        <v>696</v>
      </c>
      <c r="D2" s="222" t="s">
        <v>697</v>
      </c>
    </row>
    <row r="3" spans="1:9" x14ac:dyDescent="0.2">
      <c r="A3" s="223">
        <v>1</v>
      </c>
      <c r="B3" s="224">
        <v>45199</v>
      </c>
      <c r="C3" s="225" t="s">
        <v>698</v>
      </c>
      <c r="D3" s="117" t="s">
        <v>699</v>
      </c>
    </row>
    <row r="4" spans="1:9" x14ac:dyDescent="0.2">
      <c r="A4" s="223"/>
      <c r="B4" s="224"/>
      <c r="C4" s="225"/>
      <c r="D4" s="225"/>
      <c r="I4" s="115"/>
    </row>
    <row r="5" spans="1:9" x14ac:dyDescent="0.2">
      <c r="A5" s="223"/>
      <c r="B5" s="224"/>
      <c r="C5" s="226"/>
      <c r="D5" s="225"/>
    </row>
    <row r="6" spans="1:9" x14ac:dyDescent="0.2">
      <c r="A6" s="223"/>
      <c r="B6" s="224"/>
      <c r="C6" s="227"/>
      <c r="D6" s="225"/>
    </row>
    <row r="7" spans="1:9" ht="55.5" customHeight="1" x14ac:dyDescent="0.2">
      <c r="A7" s="223"/>
      <c r="B7" s="224"/>
      <c r="C7" s="228"/>
      <c r="D7" s="225"/>
    </row>
  </sheetData>
  <phoneticPr fontId="2"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8D4174-2566-4CE9-B198-7515C39CAF61}">
  <sheetPr>
    <pageSetUpPr fitToPage="1"/>
  </sheetPr>
  <dimension ref="A1:D7"/>
  <sheetViews>
    <sheetView showGridLines="0" zoomScale="80" zoomScaleNormal="80" workbookViewId="0">
      <pane ySplit="1" topLeftCell="A2" activePane="bottomLeft" state="frozen"/>
      <selection pane="bottomLeft" activeCell="D23" sqref="D23"/>
    </sheetView>
  </sheetViews>
  <sheetFormatPr defaultRowHeight="12.75" x14ac:dyDescent="0.2"/>
  <cols>
    <col min="1" max="1" width="8.85546875" customWidth="1"/>
    <col min="2" max="2" width="18.5703125" customWidth="1"/>
    <col min="3" max="3" width="103.42578125" customWidth="1"/>
    <col min="4" max="4" width="22.42578125" customWidth="1"/>
  </cols>
  <sheetData>
    <row r="1" spans="1:4" x14ac:dyDescent="0.2">
      <c r="A1" s="160" t="s">
        <v>693</v>
      </c>
      <c r="B1" s="161"/>
      <c r="C1" s="161"/>
      <c r="D1" s="161"/>
    </row>
    <row r="2" spans="1:4" ht="12.6" customHeight="1" x14ac:dyDescent="0.2">
      <c r="A2" s="222" t="s">
        <v>694</v>
      </c>
      <c r="B2" s="222" t="s">
        <v>700</v>
      </c>
      <c r="C2" s="222" t="s">
        <v>696</v>
      </c>
      <c r="D2" s="222" t="s">
        <v>701</v>
      </c>
    </row>
    <row r="3" spans="1:4" ht="27.6" customHeight="1" x14ac:dyDescent="0.2">
      <c r="A3" s="223">
        <v>1</v>
      </c>
      <c r="B3" s="229" t="s">
        <v>47</v>
      </c>
      <c r="C3" s="225" t="s">
        <v>702</v>
      </c>
      <c r="D3" s="230">
        <v>45199</v>
      </c>
    </row>
    <row r="4" spans="1:4" x14ac:dyDescent="0.2">
      <c r="A4" s="223"/>
      <c r="B4" s="229"/>
      <c r="C4" s="231"/>
      <c r="D4" s="230"/>
    </row>
    <row r="5" spans="1:4" x14ac:dyDescent="0.2">
      <c r="A5" s="223"/>
      <c r="B5" s="232"/>
      <c r="C5" s="231"/>
      <c r="D5" s="230"/>
    </row>
    <row r="6" spans="1:4" x14ac:dyDescent="0.2">
      <c r="A6" s="223"/>
      <c r="B6" s="232"/>
      <c r="C6" s="231"/>
      <c r="D6" s="230"/>
    </row>
    <row r="7" spans="1:4" x14ac:dyDescent="0.2">
      <c r="A7" s="223"/>
      <c r="B7" s="232"/>
      <c r="C7" s="231"/>
      <c r="D7" s="230"/>
    </row>
  </sheetData>
  <sheetProtection sort="0" autoFilter="0"/>
  <autoFilter ref="A2:D4" xr:uid="{E08D4174-2566-4CE9-B198-7515C39CAF61}"/>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2"/>
  <dimension ref="A1:D548"/>
  <sheetViews>
    <sheetView showGridLines="0" zoomScale="80" zoomScaleNormal="80" workbookViewId="0">
      <pane ySplit="1" topLeftCell="A15" activePane="bottomLeft" state="frozen"/>
      <selection pane="bottomLeft" sqref="A1:D548"/>
    </sheetView>
  </sheetViews>
  <sheetFormatPr defaultRowHeight="12.75" x14ac:dyDescent="0.2"/>
  <cols>
    <col min="1" max="1" width="10.5703125" customWidth="1"/>
    <col min="2" max="2" width="69.5703125" customWidth="1"/>
    <col min="3" max="3" width="9.28515625" customWidth="1"/>
    <col min="4" max="4" width="9.42578125" bestFit="1" customWidth="1"/>
  </cols>
  <sheetData>
    <row r="1" spans="1:4" ht="15" x14ac:dyDescent="0.25">
      <c r="A1" s="233" t="s">
        <v>117</v>
      </c>
      <c r="B1" s="234" t="s">
        <v>261</v>
      </c>
      <c r="C1" s="234" t="s">
        <v>60</v>
      </c>
      <c r="D1" s="127">
        <v>45199</v>
      </c>
    </row>
    <row r="2" spans="1:4" ht="15.75" x14ac:dyDescent="0.25">
      <c r="A2" s="128" t="s">
        <v>703</v>
      </c>
      <c r="B2" s="129" t="s">
        <v>704</v>
      </c>
      <c r="C2" s="129">
        <v>6</v>
      </c>
      <c r="D2" s="126"/>
    </row>
    <row r="3" spans="1:4" ht="31.5" x14ac:dyDescent="0.25">
      <c r="A3" s="128" t="s">
        <v>705</v>
      </c>
      <c r="B3" s="129" t="s">
        <v>706</v>
      </c>
      <c r="C3" s="129">
        <v>4</v>
      </c>
      <c r="D3" s="126"/>
    </row>
    <row r="4" spans="1:4" ht="15.75" x14ac:dyDescent="0.25">
      <c r="A4" s="128" t="s">
        <v>707</v>
      </c>
      <c r="B4" s="129" t="s">
        <v>708</v>
      </c>
      <c r="C4" s="129">
        <v>1</v>
      </c>
      <c r="D4" s="126"/>
    </row>
    <row r="5" spans="1:4" ht="15.75" x14ac:dyDescent="0.25">
      <c r="A5" s="128" t="s">
        <v>709</v>
      </c>
      <c r="B5" s="129" t="s">
        <v>710</v>
      </c>
      <c r="C5" s="129">
        <v>2</v>
      </c>
      <c r="D5" s="126"/>
    </row>
    <row r="6" spans="1:4" ht="15.75" x14ac:dyDescent="0.25">
      <c r="A6" s="128" t="s">
        <v>711</v>
      </c>
      <c r="B6" s="129" t="s">
        <v>712</v>
      </c>
      <c r="C6" s="129">
        <v>2</v>
      </c>
      <c r="D6" s="126"/>
    </row>
    <row r="7" spans="1:4" ht="15.75" x14ac:dyDescent="0.25">
      <c r="A7" s="128" t="s">
        <v>713</v>
      </c>
      <c r="B7" s="129" t="s">
        <v>714</v>
      </c>
      <c r="C7" s="129">
        <v>4</v>
      </c>
      <c r="D7" s="126"/>
    </row>
    <row r="8" spans="1:4" ht="15.75" x14ac:dyDescent="0.25">
      <c r="A8" s="128" t="s">
        <v>715</v>
      </c>
      <c r="B8" s="129" t="s">
        <v>716</v>
      </c>
      <c r="C8" s="129">
        <v>2</v>
      </c>
      <c r="D8" s="126"/>
    </row>
    <row r="9" spans="1:4" ht="15.75" x14ac:dyDescent="0.25">
      <c r="A9" s="128" t="s">
        <v>717</v>
      </c>
      <c r="B9" s="129" t="s">
        <v>718</v>
      </c>
      <c r="C9" s="129">
        <v>5</v>
      </c>
      <c r="D9" s="126"/>
    </row>
    <row r="10" spans="1:4" ht="15.75" x14ac:dyDescent="0.25">
      <c r="A10" s="128" t="s">
        <v>719</v>
      </c>
      <c r="B10" s="129" t="s">
        <v>720</v>
      </c>
      <c r="C10" s="129">
        <v>5</v>
      </c>
      <c r="D10" s="126"/>
    </row>
    <row r="11" spans="1:4" ht="15.75" x14ac:dyDescent="0.25">
      <c r="A11" s="128" t="s">
        <v>721</v>
      </c>
      <c r="B11" s="129" t="s">
        <v>722</v>
      </c>
      <c r="C11" s="129">
        <v>5</v>
      </c>
      <c r="D11" s="126"/>
    </row>
    <row r="12" spans="1:4" ht="15.75" x14ac:dyDescent="0.25">
      <c r="A12" s="128" t="s">
        <v>723</v>
      </c>
      <c r="B12" s="129" t="s">
        <v>724</v>
      </c>
      <c r="C12" s="129">
        <v>2</v>
      </c>
      <c r="D12" s="126"/>
    </row>
    <row r="13" spans="1:4" ht="15.75" x14ac:dyDescent="0.25">
      <c r="A13" s="128" t="s">
        <v>148</v>
      </c>
      <c r="B13" s="129" t="s">
        <v>725</v>
      </c>
      <c r="C13" s="129">
        <v>5</v>
      </c>
      <c r="D13" s="126"/>
    </row>
    <row r="14" spans="1:4" ht="15.75" x14ac:dyDescent="0.25">
      <c r="A14" s="128" t="s">
        <v>726</v>
      </c>
      <c r="B14" s="129" t="s">
        <v>727</v>
      </c>
      <c r="C14" s="129">
        <v>4</v>
      </c>
      <c r="D14" s="126"/>
    </row>
    <row r="15" spans="1:4" ht="15.75" x14ac:dyDescent="0.25">
      <c r="A15" s="128" t="s">
        <v>204</v>
      </c>
      <c r="B15" s="129" t="s">
        <v>728</v>
      </c>
      <c r="C15" s="129">
        <v>4</v>
      </c>
      <c r="D15" s="126"/>
    </row>
    <row r="16" spans="1:4" ht="15.75" x14ac:dyDescent="0.25">
      <c r="A16" s="128" t="s">
        <v>729</v>
      </c>
      <c r="B16" s="129" t="s">
        <v>730</v>
      </c>
      <c r="C16" s="129">
        <v>1</v>
      </c>
      <c r="D16" s="126"/>
    </row>
    <row r="17" spans="1:4" ht="15.75" x14ac:dyDescent="0.25">
      <c r="A17" s="128" t="s">
        <v>731</v>
      </c>
      <c r="B17" s="129" t="s">
        <v>732</v>
      </c>
      <c r="C17" s="129">
        <v>5</v>
      </c>
      <c r="D17" s="126"/>
    </row>
    <row r="18" spans="1:4" ht="15.75" x14ac:dyDescent="0.25">
      <c r="A18" s="128" t="s">
        <v>733</v>
      </c>
      <c r="B18" s="129" t="s">
        <v>734</v>
      </c>
      <c r="C18" s="129">
        <v>8</v>
      </c>
      <c r="D18" s="126"/>
    </row>
    <row r="19" spans="1:4" ht="15.75" x14ac:dyDescent="0.25">
      <c r="A19" s="128" t="s">
        <v>735</v>
      </c>
      <c r="B19" s="129" t="s">
        <v>736</v>
      </c>
      <c r="C19" s="129">
        <v>1</v>
      </c>
      <c r="D19" s="126"/>
    </row>
    <row r="20" spans="1:4" ht="15.75" x14ac:dyDescent="0.25">
      <c r="A20" s="128" t="s">
        <v>737</v>
      </c>
      <c r="B20" s="129" t="s">
        <v>738</v>
      </c>
      <c r="C20" s="129">
        <v>8</v>
      </c>
      <c r="D20" s="126"/>
    </row>
    <row r="21" spans="1:4" ht="15.75" x14ac:dyDescent="0.25">
      <c r="A21" s="128" t="s">
        <v>739</v>
      </c>
      <c r="B21" s="129" t="s">
        <v>740</v>
      </c>
      <c r="C21" s="129">
        <v>6</v>
      </c>
      <c r="D21" s="126"/>
    </row>
    <row r="22" spans="1:4" ht="15.75" x14ac:dyDescent="0.25">
      <c r="A22" s="128" t="s">
        <v>741</v>
      </c>
      <c r="B22" s="129" t="s">
        <v>742</v>
      </c>
      <c r="C22" s="129">
        <v>7</v>
      </c>
      <c r="D22" s="126"/>
    </row>
    <row r="23" spans="1:4" ht="15.75" x14ac:dyDescent="0.25">
      <c r="A23" s="128" t="s">
        <v>743</v>
      </c>
      <c r="B23" s="129" t="s">
        <v>744</v>
      </c>
      <c r="C23" s="129">
        <v>7</v>
      </c>
      <c r="D23" s="126"/>
    </row>
    <row r="24" spans="1:4" ht="31.5" x14ac:dyDescent="0.25">
      <c r="A24" s="128" t="s">
        <v>745</v>
      </c>
      <c r="B24" s="129" t="s">
        <v>746</v>
      </c>
      <c r="C24" s="129">
        <v>7</v>
      </c>
      <c r="D24" s="126"/>
    </row>
    <row r="25" spans="1:4" ht="15.75" x14ac:dyDescent="0.25">
      <c r="A25" s="128" t="s">
        <v>747</v>
      </c>
      <c r="B25" s="129" t="s">
        <v>748</v>
      </c>
      <c r="C25" s="129">
        <v>5</v>
      </c>
      <c r="D25" s="126"/>
    </row>
    <row r="26" spans="1:4" ht="15.75" x14ac:dyDescent="0.25">
      <c r="A26" s="128" t="s">
        <v>749</v>
      </c>
      <c r="B26" s="129" t="s">
        <v>750</v>
      </c>
      <c r="C26" s="129">
        <v>5</v>
      </c>
      <c r="D26" s="126"/>
    </row>
    <row r="27" spans="1:4" ht="15.75" x14ac:dyDescent="0.25">
      <c r="A27" s="128" t="s">
        <v>751</v>
      </c>
      <c r="B27" s="129" t="s">
        <v>752</v>
      </c>
      <c r="C27" s="129">
        <v>5</v>
      </c>
      <c r="D27" s="126"/>
    </row>
    <row r="28" spans="1:4" ht="15.75" x14ac:dyDescent="0.25">
      <c r="A28" s="128" t="s">
        <v>753</v>
      </c>
      <c r="B28" s="129" t="s">
        <v>754</v>
      </c>
      <c r="C28" s="129">
        <v>6</v>
      </c>
      <c r="D28" s="126"/>
    </row>
    <row r="29" spans="1:4" ht="15.75" x14ac:dyDescent="0.25">
      <c r="A29" s="128" t="s">
        <v>755</v>
      </c>
      <c r="B29" s="129" t="s">
        <v>756</v>
      </c>
      <c r="C29" s="129">
        <v>6</v>
      </c>
      <c r="D29" s="126"/>
    </row>
    <row r="30" spans="1:4" ht="15.75" x14ac:dyDescent="0.25">
      <c r="A30" s="128" t="s">
        <v>757</v>
      </c>
      <c r="B30" s="129" t="s">
        <v>758</v>
      </c>
      <c r="C30" s="129">
        <v>4</v>
      </c>
      <c r="D30" s="126"/>
    </row>
    <row r="31" spans="1:4" ht="31.5" x14ac:dyDescent="0.25">
      <c r="A31" s="128" t="s">
        <v>759</v>
      </c>
      <c r="B31" s="129" t="s">
        <v>760</v>
      </c>
      <c r="C31" s="129">
        <v>7</v>
      </c>
      <c r="D31" s="126"/>
    </row>
    <row r="32" spans="1:4" ht="15.75" x14ac:dyDescent="0.25">
      <c r="A32" s="128" t="s">
        <v>761</v>
      </c>
      <c r="B32" s="129" t="s">
        <v>762</v>
      </c>
      <c r="C32" s="129">
        <v>5</v>
      </c>
      <c r="D32" s="126"/>
    </row>
    <row r="33" spans="1:4" ht="31.5" x14ac:dyDescent="0.25">
      <c r="A33" s="128" t="s">
        <v>763</v>
      </c>
      <c r="B33" s="129" t="s">
        <v>764</v>
      </c>
      <c r="C33" s="129">
        <v>5</v>
      </c>
      <c r="D33" s="126"/>
    </row>
    <row r="34" spans="1:4" ht="15.75" x14ac:dyDescent="0.25">
      <c r="A34" s="128" t="s">
        <v>765</v>
      </c>
      <c r="B34" s="129" t="s">
        <v>766</v>
      </c>
      <c r="C34" s="129">
        <v>8</v>
      </c>
      <c r="D34" s="126"/>
    </row>
    <row r="35" spans="1:4" ht="15.75" x14ac:dyDescent="0.25">
      <c r="A35" s="128" t="s">
        <v>767</v>
      </c>
      <c r="B35" s="129" t="s">
        <v>768</v>
      </c>
      <c r="C35" s="129">
        <v>1</v>
      </c>
      <c r="D35" s="126"/>
    </row>
    <row r="36" spans="1:4" ht="15.75" x14ac:dyDescent="0.25">
      <c r="A36" s="128" t="s">
        <v>769</v>
      </c>
      <c r="B36" s="129" t="s">
        <v>770</v>
      </c>
      <c r="C36" s="129">
        <v>5</v>
      </c>
      <c r="D36" s="126"/>
    </row>
    <row r="37" spans="1:4" ht="15.75" x14ac:dyDescent="0.25">
      <c r="A37" s="128" t="s">
        <v>771</v>
      </c>
      <c r="B37" s="129" t="s">
        <v>772</v>
      </c>
      <c r="C37" s="129">
        <v>8</v>
      </c>
      <c r="D37" s="126"/>
    </row>
    <row r="38" spans="1:4" ht="15.75" x14ac:dyDescent="0.25">
      <c r="A38" s="128" t="s">
        <v>773</v>
      </c>
      <c r="B38" s="129" t="s">
        <v>774</v>
      </c>
      <c r="C38" s="129">
        <v>5</v>
      </c>
      <c r="D38" s="126"/>
    </row>
    <row r="39" spans="1:4" ht="15.75" x14ac:dyDescent="0.25">
      <c r="A39" s="128" t="s">
        <v>775</v>
      </c>
      <c r="B39" s="129" t="s">
        <v>776</v>
      </c>
      <c r="C39" s="129">
        <v>5</v>
      </c>
      <c r="D39" s="126"/>
    </row>
    <row r="40" spans="1:4" ht="15.75" x14ac:dyDescent="0.25">
      <c r="A40" s="128" t="s">
        <v>777</v>
      </c>
      <c r="B40" s="129" t="s">
        <v>778</v>
      </c>
      <c r="C40" s="129">
        <v>2</v>
      </c>
      <c r="D40" s="126"/>
    </row>
    <row r="41" spans="1:4" ht="15.75" x14ac:dyDescent="0.25">
      <c r="A41" s="128" t="s">
        <v>779</v>
      </c>
      <c r="B41" s="129" t="s">
        <v>780</v>
      </c>
      <c r="C41" s="129">
        <v>4</v>
      </c>
      <c r="D41" s="126"/>
    </row>
    <row r="42" spans="1:4" ht="15.75" x14ac:dyDescent="0.25">
      <c r="A42" s="128" t="s">
        <v>781</v>
      </c>
      <c r="B42" s="129" t="s">
        <v>782</v>
      </c>
      <c r="C42" s="129">
        <v>5</v>
      </c>
      <c r="D42" s="126"/>
    </row>
    <row r="43" spans="1:4" ht="15.75" x14ac:dyDescent="0.25">
      <c r="A43" s="128" t="s">
        <v>783</v>
      </c>
      <c r="B43" s="129" t="s">
        <v>784</v>
      </c>
      <c r="C43" s="129">
        <v>5</v>
      </c>
      <c r="D43" s="126"/>
    </row>
    <row r="44" spans="1:4" ht="15.75" x14ac:dyDescent="0.25">
      <c r="A44" s="128" t="s">
        <v>785</v>
      </c>
      <c r="B44" s="129" t="s">
        <v>786</v>
      </c>
      <c r="C44" s="129">
        <v>6</v>
      </c>
      <c r="D44" s="126"/>
    </row>
    <row r="45" spans="1:4" ht="15.75" x14ac:dyDescent="0.25">
      <c r="A45" s="128" t="s">
        <v>787</v>
      </c>
      <c r="B45" s="129" t="s">
        <v>788</v>
      </c>
      <c r="C45" s="129">
        <v>5</v>
      </c>
      <c r="D45" s="126"/>
    </row>
    <row r="46" spans="1:4" ht="15.75" x14ac:dyDescent="0.25">
      <c r="A46" s="128" t="s">
        <v>789</v>
      </c>
      <c r="B46" s="129" t="s">
        <v>790</v>
      </c>
      <c r="C46" s="129">
        <v>4</v>
      </c>
      <c r="D46" s="126"/>
    </row>
    <row r="47" spans="1:4" ht="15.75" x14ac:dyDescent="0.25">
      <c r="A47" s="128" t="s">
        <v>791</v>
      </c>
      <c r="B47" s="129" t="s">
        <v>792</v>
      </c>
      <c r="C47" s="129">
        <v>5</v>
      </c>
      <c r="D47" s="126"/>
    </row>
    <row r="48" spans="1:4" ht="15.75" x14ac:dyDescent="0.25">
      <c r="A48" s="128" t="s">
        <v>793</v>
      </c>
      <c r="B48" s="129" t="s">
        <v>794</v>
      </c>
      <c r="C48" s="129">
        <v>6</v>
      </c>
      <c r="D48" s="126"/>
    </row>
    <row r="49" spans="1:4" ht="31.5" x14ac:dyDescent="0.25">
      <c r="A49" s="128" t="s">
        <v>795</v>
      </c>
      <c r="B49" s="129" t="s">
        <v>796</v>
      </c>
      <c r="C49" s="129">
        <v>7</v>
      </c>
      <c r="D49" s="126"/>
    </row>
    <row r="50" spans="1:4" ht="15.75" x14ac:dyDescent="0.25">
      <c r="A50" s="128" t="s">
        <v>797</v>
      </c>
      <c r="B50" s="129" t="s">
        <v>798</v>
      </c>
      <c r="C50" s="129">
        <v>3</v>
      </c>
      <c r="D50" s="126"/>
    </row>
    <row r="51" spans="1:4" ht="15.75" x14ac:dyDescent="0.25">
      <c r="A51" s="128" t="s">
        <v>799</v>
      </c>
      <c r="B51" s="129" t="s">
        <v>800</v>
      </c>
      <c r="C51" s="129">
        <v>6</v>
      </c>
      <c r="D51" s="126"/>
    </row>
    <row r="52" spans="1:4" ht="15.75" x14ac:dyDescent="0.25">
      <c r="A52" s="128" t="s">
        <v>801</v>
      </c>
      <c r="B52" s="129" t="s">
        <v>802</v>
      </c>
      <c r="C52" s="129">
        <v>4</v>
      </c>
      <c r="D52" s="126"/>
    </row>
    <row r="53" spans="1:4" ht="15.75" x14ac:dyDescent="0.25">
      <c r="A53" s="128" t="s">
        <v>803</v>
      </c>
      <c r="B53" s="129" t="s">
        <v>804</v>
      </c>
      <c r="C53" s="129">
        <v>5</v>
      </c>
      <c r="D53" s="126"/>
    </row>
    <row r="54" spans="1:4" ht="15.75" x14ac:dyDescent="0.25">
      <c r="A54" s="128" t="s">
        <v>805</v>
      </c>
      <c r="B54" s="129" t="s">
        <v>806</v>
      </c>
      <c r="C54" s="129">
        <v>2</v>
      </c>
      <c r="D54" s="126"/>
    </row>
    <row r="55" spans="1:4" ht="15.75" x14ac:dyDescent="0.25">
      <c r="A55" s="128" t="s">
        <v>807</v>
      </c>
      <c r="B55" s="129" t="s">
        <v>808</v>
      </c>
      <c r="C55" s="129">
        <v>2</v>
      </c>
      <c r="D55" s="126"/>
    </row>
    <row r="56" spans="1:4" ht="15.75" x14ac:dyDescent="0.25">
      <c r="A56" s="128" t="s">
        <v>809</v>
      </c>
      <c r="B56" s="129" t="s">
        <v>810</v>
      </c>
      <c r="C56" s="129">
        <v>5</v>
      </c>
      <c r="D56" s="126"/>
    </row>
    <row r="57" spans="1:4" ht="15.75" x14ac:dyDescent="0.25">
      <c r="A57" s="128" t="s">
        <v>811</v>
      </c>
      <c r="B57" s="129" t="s">
        <v>812</v>
      </c>
      <c r="C57" s="129">
        <v>5</v>
      </c>
      <c r="D57" s="126"/>
    </row>
    <row r="58" spans="1:4" ht="31.5" x14ac:dyDescent="0.25">
      <c r="A58" s="128" t="s">
        <v>813</v>
      </c>
      <c r="B58" s="129" t="s">
        <v>814</v>
      </c>
      <c r="C58" s="129">
        <v>5</v>
      </c>
      <c r="D58" s="126"/>
    </row>
    <row r="59" spans="1:4" ht="15.75" x14ac:dyDescent="0.25">
      <c r="A59" s="128" t="s">
        <v>815</v>
      </c>
      <c r="B59" s="129" t="s">
        <v>816</v>
      </c>
      <c r="C59" s="129">
        <v>5</v>
      </c>
      <c r="D59" s="126"/>
    </row>
    <row r="60" spans="1:4" ht="15.75" x14ac:dyDescent="0.25">
      <c r="A60" s="128" t="s">
        <v>817</v>
      </c>
      <c r="B60" s="129" t="s">
        <v>818</v>
      </c>
      <c r="C60" s="129">
        <v>3</v>
      </c>
      <c r="D60" s="126"/>
    </row>
    <row r="61" spans="1:4" ht="15.75" x14ac:dyDescent="0.25">
      <c r="A61" s="128" t="s">
        <v>819</v>
      </c>
      <c r="B61" s="129" t="s">
        <v>820</v>
      </c>
      <c r="C61" s="129">
        <v>6</v>
      </c>
      <c r="D61" s="126"/>
    </row>
    <row r="62" spans="1:4" ht="15.75" x14ac:dyDescent="0.25">
      <c r="A62" s="128" t="s">
        <v>821</v>
      </c>
      <c r="B62" s="129" t="s">
        <v>822</v>
      </c>
      <c r="C62" s="129">
        <v>3</v>
      </c>
      <c r="D62" s="126"/>
    </row>
    <row r="63" spans="1:4" ht="15.75" x14ac:dyDescent="0.25">
      <c r="A63" s="128" t="s">
        <v>823</v>
      </c>
      <c r="B63" s="129" t="s">
        <v>824</v>
      </c>
      <c r="C63" s="129">
        <v>4</v>
      </c>
      <c r="D63" s="126"/>
    </row>
    <row r="64" spans="1:4" ht="31.5" x14ac:dyDescent="0.25">
      <c r="A64" s="128" t="s">
        <v>825</v>
      </c>
      <c r="B64" s="129" t="s">
        <v>826</v>
      </c>
      <c r="C64" s="129">
        <v>3</v>
      </c>
      <c r="D64" s="126"/>
    </row>
    <row r="65" spans="1:4" ht="15.75" x14ac:dyDescent="0.25">
      <c r="A65" s="128" t="s">
        <v>827</v>
      </c>
      <c r="B65" s="129" t="s">
        <v>828</v>
      </c>
      <c r="C65" s="129">
        <v>3</v>
      </c>
      <c r="D65" s="126"/>
    </row>
    <row r="66" spans="1:4" ht="31.5" x14ac:dyDescent="0.25">
      <c r="A66" s="128" t="s">
        <v>829</v>
      </c>
      <c r="B66" s="129" t="s">
        <v>830</v>
      </c>
      <c r="C66" s="129">
        <v>6</v>
      </c>
      <c r="D66" s="126"/>
    </row>
    <row r="67" spans="1:4" ht="15.75" x14ac:dyDescent="0.25">
      <c r="A67" s="128" t="s">
        <v>831</v>
      </c>
      <c r="B67" s="129" t="s">
        <v>832</v>
      </c>
      <c r="C67" s="129">
        <v>6</v>
      </c>
      <c r="D67" s="126"/>
    </row>
    <row r="68" spans="1:4" ht="31.5" x14ac:dyDescent="0.25">
      <c r="A68" s="128" t="s">
        <v>833</v>
      </c>
      <c r="B68" s="129" t="s">
        <v>834</v>
      </c>
      <c r="C68" s="129">
        <v>5</v>
      </c>
      <c r="D68" s="126"/>
    </row>
    <row r="69" spans="1:4" ht="15.75" x14ac:dyDescent="0.25">
      <c r="A69" s="128" t="s">
        <v>835</v>
      </c>
      <c r="B69" s="129" t="s">
        <v>836</v>
      </c>
      <c r="C69" s="129">
        <v>3</v>
      </c>
      <c r="D69" s="126"/>
    </row>
    <row r="70" spans="1:4" ht="15.75" x14ac:dyDescent="0.25">
      <c r="A70" s="128" t="s">
        <v>837</v>
      </c>
      <c r="B70" s="129" t="s">
        <v>724</v>
      </c>
      <c r="C70" s="129">
        <v>2</v>
      </c>
      <c r="D70" s="126"/>
    </row>
    <row r="71" spans="1:4" ht="15.75" x14ac:dyDescent="0.25">
      <c r="A71" s="128" t="s">
        <v>838</v>
      </c>
      <c r="B71" s="129" t="s">
        <v>839</v>
      </c>
      <c r="C71" s="129">
        <v>3</v>
      </c>
      <c r="D71" s="126"/>
    </row>
    <row r="72" spans="1:4" ht="15.75" x14ac:dyDescent="0.25">
      <c r="A72" s="128" t="s">
        <v>840</v>
      </c>
      <c r="B72" s="129" t="s">
        <v>841</v>
      </c>
      <c r="C72" s="129">
        <v>3</v>
      </c>
      <c r="D72" s="126"/>
    </row>
    <row r="73" spans="1:4" ht="15.75" x14ac:dyDescent="0.25">
      <c r="A73" s="128" t="s">
        <v>842</v>
      </c>
      <c r="B73" s="129" t="s">
        <v>843</v>
      </c>
      <c r="C73" s="129">
        <v>3</v>
      </c>
      <c r="D73" s="126"/>
    </row>
    <row r="74" spans="1:4" ht="15.75" x14ac:dyDescent="0.25">
      <c r="A74" s="128" t="s">
        <v>844</v>
      </c>
      <c r="B74" s="129" t="s">
        <v>845</v>
      </c>
      <c r="C74" s="129">
        <v>5</v>
      </c>
      <c r="D74" s="126"/>
    </row>
    <row r="75" spans="1:4" ht="15.75" x14ac:dyDescent="0.25">
      <c r="A75" s="128" t="s">
        <v>846</v>
      </c>
      <c r="B75" s="129" t="s">
        <v>847</v>
      </c>
      <c r="C75" s="129">
        <v>3</v>
      </c>
      <c r="D75" s="126"/>
    </row>
    <row r="76" spans="1:4" ht="15.75" x14ac:dyDescent="0.25">
      <c r="A76" s="128" t="s">
        <v>848</v>
      </c>
      <c r="B76" s="129" t="s">
        <v>849</v>
      </c>
      <c r="C76" s="129">
        <v>6</v>
      </c>
      <c r="D76" s="126"/>
    </row>
    <row r="77" spans="1:4" ht="15.75" x14ac:dyDescent="0.25">
      <c r="A77" s="128" t="s">
        <v>850</v>
      </c>
      <c r="B77" s="129" t="s">
        <v>851</v>
      </c>
      <c r="C77" s="129">
        <v>5</v>
      </c>
      <c r="D77" s="126"/>
    </row>
    <row r="78" spans="1:4" ht="15.75" x14ac:dyDescent="0.25">
      <c r="A78" s="128" t="s">
        <v>852</v>
      </c>
      <c r="B78" s="129" t="s">
        <v>853</v>
      </c>
      <c r="C78" s="129">
        <v>4</v>
      </c>
      <c r="D78" s="126"/>
    </row>
    <row r="79" spans="1:4" ht="15.75" x14ac:dyDescent="0.25">
      <c r="A79" s="128" t="s">
        <v>854</v>
      </c>
      <c r="B79" s="129" t="s">
        <v>855</v>
      </c>
      <c r="C79" s="129">
        <v>4</v>
      </c>
      <c r="D79" s="126"/>
    </row>
    <row r="80" spans="1:4" ht="15.75" x14ac:dyDescent="0.25">
      <c r="A80" s="128" t="s">
        <v>856</v>
      </c>
      <c r="B80" s="129" t="s">
        <v>857</v>
      </c>
      <c r="C80" s="129">
        <v>4</v>
      </c>
      <c r="D80" s="126"/>
    </row>
    <row r="81" spans="1:4" ht="15.75" x14ac:dyDescent="0.25">
      <c r="A81" s="128" t="s">
        <v>858</v>
      </c>
      <c r="B81" s="129" t="s">
        <v>859</v>
      </c>
      <c r="C81" s="129">
        <v>7</v>
      </c>
      <c r="D81" s="126"/>
    </row>
    <row r="82" spans="1:4" ht="15.75" x14ac:dyDescent="0.25">
      <c r="A82" s="128" t="s">
        <v>860</v>
      </c>
      <c r="B82" s="129" t="s">
        <v>861</v>
      </c>
      <c r="C82" s="129">
        <v>6</v>
      </c>
      <c r="D82" s="126"/>
    </row>
    <row r="83" spans="1:4" ht="15.75" x14ac:dyDescent="0.25">
      <c r="A83" s="128" t="s">
        <v>862</v>
      </c>
      <c r="B83" s="129" t="s">
        <v>863</v>
      </c>
      <c r="C83" s="129">
        <v>5</v>
      </c>
      <c r="D83" s="126"/>
    </row>
    <row r="84" spans="1:4" ht="15.75" x14ac:dyDescent="0.25">
      <c r="A84" s="128" t="s">
        <v>864</v>
      </c>
      <c r="B84" s="129" t="s">
        <v>865</v>
      </c>
      <c r="C84" s="129">
        <v>3</v>
      </c>
      <c r="D84" s="126"/>
    </row>
    <row r="85" spans="1:4" ht="15.75" x14ac:dyDescent="0.25">
      <c r="A85" s="128" t="s">
        <v>866</v>
      </c>
      <c r="B85" s="129" t="s">
        <v>867</v>
      </c>
      <c r="C85" s="129">
        <v>5</v>
      </c>
      <c r="D85" s="126"/>
    </row>
    <row r="86" spans="1:4" ht="15.75" x14ac:dyDescent="0.25">
      <c r="A86" s="128" t="s">
        <v>868</v>
      </c>
      <c r="B86" s="129" t="s">
        <v>869</v>
      </c>
      <c r="C86" s="129">
        <v>4</v>
      </c>
      <c r="D86" s="126"/>
    </row>
    <row r="87" spans="1:4" ht="15.75" x14ac:dyDescent="0.25">
      <c r="A87" s="128" t="s">
        <v>870</v>
      </c>
      <c r="B87" s="129" t="s">
        <v>871</v>
      </c>
      <c r="C87" s="129">
        <v>2</v>
      </c>
      <c r="D87" s="126"/>
    </row>
    <row r="88" spans="1:4" ht="15.75" x14ac:dyDescent="0.25">
      <c r="A88" s="128" t="s">
        <v>872</v>
      </c>
      <c r="B88" s="129" t="s">
        <v>873</v>
      </c>
      <c r="C88" s="129">
        <v>4</v>
      </c>
      <c r="D88" s="126"/>
    </row>
    <row r="89" spans="1:4" ht="15.75" x14ac:dyDescent="0.25">
      <c r="A89" s="128" t="s">
        <v>874</v>
      </c>
      <c r="B89" s="129" t="s">
        <v>875</v>
      </c>
      <c r="C89" s="129">
        <v>4</v>
      </c>
      <c r="D89" s="126"/>
    </row>
    <row r="90" spans="1:4" ht="15.75" x14ac:dyDescent="0.25">
      <c r="A90" s="128" t="s">
        <v>526</v>
      </c>
      <c r="B90" s="129" t="s">
        <v>876</v>
      </c>
      <c r="C90" s="129">
        <v>4</v>
      </c>
      <c r="D90" s="126"/>
    </row>
    <row r="91" spans="1:4" ht="15.75" x14ac:dyDescent="0.25">
      <c r="A91" s="128" t="s">
        <v>877</v>
      </c>
      <c r="B91" s="129" t="s">
        <v>724</v>
      </c>
      <c r="C91" s="129">
        <v>2</v>
      </c>
      <c r="D91" s="126"/>
    </row>
    <row r="92" spans="1:4" ht="15.75" x14ac:dyDescent="0.25">
      <c r="A92" s="128" t="s">
        <v>878</v>
      </c>
      <c r="B92" s="129" t="s">
        <v>879</v>
      </c>
      <c r="C92" s="129">
        <v>3</v>
      </c>
      <c r="D92" s="126"/>
    </row>
    <row r="93" spans="1:4" ht="15.75" x14ac:dyDescent="0.25">
      <c r="A93" s="128" t="s">
        <v>880</v>
      </c>
      <c r="B93" s="129" t="s">
        <v>881</v>
      </c>
      <c r="C93" s="129">
        <v>6</v>
      </c>
      <c r="D93" s="126"/>
    </row>
    <row r="94" spans="1:4" ht="15.75" x14ac:dyDescent="0.25">
      <c r="A94" s="128" t="s">
        <v>882</v>
      </c>
      <c r="B94" s="129" t="s">
        <v>883</v>
      </c>
      <c r="C94" s="129">
        <v>3</v>
      </c>
      <c r="D94" s="126"/>
    </row>
    <row r="95" spans="1:4" ht="15.75" x14ac:dyDescent="0.25">
      <c r="A95" s="128" t="s">
        <v>884</v>
      </c>
      <c r="B95" s="129" t="s">
        <v>885</v>
      </c>
      <c r="C95" s="129">
        <v>6</v>
      </c>
      <c r="D95" s="126"/>
    </row>
    <row r="96" spans="1:4" ht="15.75" x14ac:dyDescent="0.25">
      <c r="A96" s="128" t="s">
        <v>886</v>
      </c>
      <c r="B96" s="129" t="s">
        <v>887</v>
      </c>
      <c r="C96" s="129">
        <v>5</v>
      </c>
      <c r="D96" s="126"/>
    </row>
    <row r="97" spans="1:4" ht="15.75" x14ac:dyDescent="0.25">
      <c r="A97" s="128" t="s">
        <v>888</v>
      </c>
      <c r="B97" s="129" t="s">
        <v>889</v>
      </c>
      <c r="C97" s="129">
        <v>5</v>
      </c>
      <c r="D97" s="126"/>
    </row>
    <row r="98" spans="1:4" ht="15.75" x14ac:dyDescent="0.25">
      <c r="A98" s="128" t="s">
        <v>487</v>
      </c>
      <c r="B98" s="129" t="s">
        <v>890</v>
      </c>
      <c r="C98" s="129">
        <v>5</v>
      </c>
      <c r="D98" s="126"/>
    </row>
    <row r="99" spans="1:4" ht="15.75" x14ac:dyDescent="0.25">
      <c r="A99" s="128" t="s">
        <v>891</v>
      </c>
      <c r="B99" s="129" t="s">
        <v>892</v>
      </c>
      <c r="C99" s="129">
        <v>3</v>
      </c>
      <c r="D99" s="126"/>
    </row>
    <row r="100" spans="1:4" ht="15.75" x14ac:dyDescent="0.25">
      <c r="A100" s="128" t="s">
        <v>893</v>
      </c>
      <c r="B100" s="129" t="s">
        <v>894</v>
      </c>
      <c r="C100" s="129">
        <v>5</v>
      </c>
      <c r="D100" s="126"/>
    </row>
    <row r="101" spans="1:4" ht="15.75" x14ac:dyDescent="0.25">
      <c r="A101" s="128" t="s">
        <v>895</v>
      </c>
      <c r="B101" s="129" t="s">
        <v>896</v>
      </c>
      <c r="C101" s="129">
        <v>2</v>
      </c>
      <c r="D101" s="126"/>
    </row>
    <row r="102" spans="1:4" ht="15.75" x14ac:dyDescent="0.25">
      <c r="A102" s="128" t="s">
        <v>897</v>
      </c>
      <c r="B102" s="129" t="s">
        <v>898</v>
      </c>
      <c r="C102" s="129">
        <v>5</v>
      </c>
      <c r="D102" s="126"/>
    </row>
    <row r="103" spans="1:4" ht="15.75" x14ac:dyDescent="0.25">
      <c r="A103" s="128" t="s">
        <v>899</v>
      </c>
      <c r="B103" s="129" t="s">
        <v>900</v>
      </c>
      <c r="C103" s="129">
        <v>4</v>
      </c>
      <c r="D103" s="126"/>
    </row>
    <row r="104" spans="1:4" ht="15.75" x14ac:dyDescent="0.25">
      <c r="A104" s="128" t="s">
        <v>901</v>
      </c>
      <c r="B104" s="129" t="s">
        <v>902</v>
      </c>
      <c r="C104" s="129">
        <v>2</v>
      </c>
      <c r="D104" s="126"/>
    </row>
    <row r="105" spans="1:4" ht="15.75" x14ac:dyDescent="0.25">
      <c r="A105" s="128" t="s">
        <v>903</v>
      </c>
      <c r="B105" s="129" t="s">
        <v>904</v>
      </c>
      <c r="C105" s="129">
        <v>2</v>
      </c>
      <c r="D105" s="126"/>
    </row>
    <row r="106" spans="1:4" ht="15.75" x14ac:dyDescent="0.25">
      <c r="A106" s="128" t="s">
        <v>905</v>
      </c>
      <c r="B106" s="129" t="s">
        <v>906</v>
      </c>
      <c r="C106" s="129">
        <v>4</v>
      </c>
      <c r="D106" s="126"/>
    </row>
    <row r="107" spans="1:4" ht="31.5" x14ac:dyDescent="0.25">
      <c r="A107" s="128" t="s">
        <v>907</v>
      </c>
      <c r="B107" s="129" t="s">
        <v>908</v>
      </c>
      <c r="C107" s="129">
        <v>5</v>
      </c>
      <c r="D107" s="126"/>
    </row>
    <row r="108" spans="1:4" ht="15.75" x14ac:dyDescent="0.25">
      <c r="A108" s="128" t="s">
        <v>909</v>
      </c>
      <c r="B108" s="129" t="s">
        <v>910</v>
      </c>
      <c r="C108" s="129">
        <v>4</v>
      </c>
      <c r="D108" s="126"/>
    </row>
    <row r="109" spans="1:4" ht="15.75" x14ac:dyDescent="0.25">
      <c r="A109" s="128" t="s">
        <v>911</v>
      </c>
      <c r="B109" s="129" t="s">
        <v>912</v>
      </c>
      <c r="C109" s="129">
        <v>4</v>
      </c>
      <c r="D109" s="126"/>
    </row>
    <row r="110" spans="1:4" ht="15.75" x14ac:dyDescent="0.25">
      <c r="A110" s="128" t="s">
        <v>913</v>
      </c>
      <c r="B110" s="129" t="s">
        <v>724</v>
      </c>
      <c r="C110" s="129">
        <v>2</v>
      </c>
      <c r="D110" s="126"/>
    </row>
    <row r="111" spans="1:4" ht="15.75" x14ac:dyDescent="0.25">
      <c r="A111" s="128" t="s">
        <v>914</v>
      </c>
      <c r="B111" s="129" t="s">
        <v>915</v>
      </c>
      <c r="C111" s="129">
        <v>4</v>
      </c>
      <c r="D111" s="126"/>
    </row>
    <row r="112" spans="1:4" ht="15.75" x14ac:dyDescent="0.25">
      <c r="A112" s="128" t="s">
        <v>916</v>
      </c>
      <c r="B112" s="129" t="s">
        <v>917</v>
      </c>
      <c r="C112" s="129">
        <v>5</v>
      </c>
      <c r="D112" s="126"/>
    </row>
    <row r="113" spans="1:4" ht="15.75" x14ac:dyDescent="0.25">
      <c r="A113" s="128" t="s">
        <v>918</v>
      </c>
      <c r="B113" s="129" t="s">
        <v>919</v>
      </c>
      <c r="C113" s="129">
        <v>2</v>
      </c>
      <c r="D113" s="126"/>
    </row>
    <row r="114" spans="1:4" ht="15.75" x14ac:dyDescent="0.25">
      <c r="A114" s="128" t="s">
        <v>920</v>
      </c>
      <c r="B114" s="129" t="s">
        <v>921</v>
      </c>
      <c r="C114" s="129">
        <v>5</v>
      </c>
      <c r="D114" s="126"/>
    </row>
    <row r="115" spans="1:4" ht="15.75" x14ac:dyDescent="0.25">
      <c r="A115" s="128" t="s">
        <v>922</v>
      </c>
      <c r="B115" s="129" t="s">
        <v>923</v>
      </c>
      <c r="C115" s="129">
        <v>6</v>
      </c>
      <c r="D115" s="126"/>
    </row>
    <row r="116" spans="1:4" ht="15.75" x14ac:dyDescent="0.25">
      <c r="A116" s="128" t="s">
        <v>924</v>
      </c>
      <c r="B116" s="129" t="s">
        <v>925</v>
      </c>
      <c r="C116" s="129">
        <v>4</v>
      </c>
      <c r="D116" s="126"/>
    </row>
    <row r="117" spans="1:4" ht="15.75" x14ac:dyDescent="0.25">
      <c r="A117" s="128" t="s">
        <v>926</v>
      </c>
      <c r="B117" s="129" t="s">
        <v>927</v>
      </c>
      <c r="C117" s="129">
        <v>5</v>
      </c>
      <c r="D117" s="126"/>
    </row>
    <row r="118" spans="1:4" ht="15.75" x14ac:dyDescent="0.25">
      <c r="A118" s="128" t="s">
        <v>928</v>
      </c>
      <c r="B118" s="129" t="s">
        <v>929</v>
      </c>
      <c r="C118" s="129">
        <v>4</v>
      </c>
      <c r="D118" s="126"/>
    </row>
    <row r="119" spans="1:4" ht="15.75" x14ac:dyDescent="0.25">
      <c r="A119" s="128" t="s">
        <v>930</v>
      </c>
      <c r="B119" s="129" t="s">
        <v>931</v>
      </c>
      <c r="C119" s="129">
        <v>2</v>
      </c>
      <c r="D119" s="126"/>
    </row>
    <row r="120" spans="1:4" ht="15.75" x14ac:dyDescent="0.25">
      <c r="A120" s="128" t="s">
        <v>932</v>
      </c>
      <c r="B120" s="129" t="s">
        <v>933</v>
      </c>
      <c r="C120" s="129">
        <v>2</v>
      </c>
      <c r="D120" s="126"/>
    </row>
    <row r="121" spans="1:4" ht="15.75" x14ac:dyDescent="0.25">
      <c r="A121" s="128" t="s">
        <v>934</v>
      </c>
      <c r="B121" s="129" t="s">
        <v>935</v>
      </c>
      <c r="C121" s="129">
        <v>3</v>
      </c>
      <c r="D121" s="126"/>
    </row>
    <row r="122" spans="1:4" ht="15.75" x14ac:dyDescent="0.25">
      <c r="A122" s="128" t="s">
        <v>936</v>
      </c>
      <c r="B122" s="129" t="s">
        <v>937</v>
      </c>
      <c r="C122" s="129">
        <v>3</v>
      </c>
      <c r="D122" s="126"/>
    </row>
    <row r="123" spans="1:4" ht="15.75" x14ac:dyDescent="0.25">
      <c r="A123" s="128" t="s">
        <v>938</v>
      </c>
      <c r="B123" s="129" t="s">
        <v>939</v>
      </c>
      <c r="C123" s="129">
        <v>5</v>
      </c>
      <c r="D123" s="126"/>
    </row>
    <row r="124" spans="1:4" ht="15.75" x14ac:dyDescent="0.25">
      <c r="A124" s="128" t="s">
        <v>940</v>
      </c>
      <c r="B124" s="129" t="s">
        <v>941</v>
      </c>
      <c r="C124" s="129">
        <v>4</v>
      </c>
      <c r="D124" s="126"/>
    </row>
    <row r="125" spans="1:4" ht="15.75" x14ac:dyDescent="0.25">
      <c r="A125" s="128" t="s">
        <v>942</v>
      </c>
      <c r="B125" s="129" t="s">
        <v>943</v>
      </c>
      <c r="C125" s="129">
        <v>6</v>
      </c>
      <c r="D125" s="126"/>
    </row>
    <row r="126" spans="1:4" ht="15.75" x14ac:dyDescent="0.25">
      <c r="A126" s="128" t="s">
        <v>944</v>
      </c>
      <c r="B126" s="129" t="s">
        <v>945</v>
      </c>
      <c r="C126" s="129">
        <v>6</v>
      </c>
      <c r="D126" s="126"/>
    </row>
    <row r="127" spans="1:4" ht="31.5" x14ac:dyDescent="0.25">
      <c r="A127" s="128" t="s">
        <v>946</v>
      </c>
      <c r="B127" s="129" t="s">
        <v>947</v>
      </c>
      <c r="C127" s="129">
        <v>6</v>
      </c>
      <c r="D127" s="126"/>
    </row>
    <row r="128" spans="1:4" ht="31.5" x14ac:dyDescent="0.25">
      <c r="A128" s="128" t="s">
        <v>948</v>
      </c>
      <c r="B128" s="129" t="s">
        <v>949</v>
      </c>
      <c r="C128" s="129">
        <v>5</v>
      </c>
      <c r="D128" s="126"/>
    </row>
    <row r="129" spans="1:4" ht="15.75" x14ac:dyDescent="0.25">
      <c r="A129" s="128" t="s">
        <v>950</v>
      </c>
      <c r="B129" s="129" t="s">
        <v>951</v>
      </c>
      <c r="C129" s="129">
        <v>5</v>
      </c>
      <c r="D129" s="126"/>
    </row>
    <row r="130" spans="1:4" ht="15.75" x14ac:dyDescent="0.25">
      <c r="A130" s="128" t="s">
        <v>952</v>
      </c>
      <c r="B130" s="129" t="s">
        <v>953</v>
      </c>
      <c r="C130" s="129">
        <v>3</v>
      </c>
      <c r="D130" s="126"/>
    </row>
    <row r="131" spans="1:4" ht="15.75" x14ac:dyDescent="0.25">
      <c r="A131" s="128" t="s">
        <v>165</v>
      </c>
      <c r="B131" s="129" t="s">
        <v>954</v>
      </c>
      <c r="C131" s="129">
        <v>5</v>
      </c>
      <c r="D131" s="126"/>
    </row>
    <row r="132" spans="1:4" ht="15.75" x14ac:dyDescent="0.25">
      <c r="A132" s="128" t="s">
        <v>955</v>
      </c>
      <c r="B132" s="129" t="s">
        <v>724</v>
      </c>
      <c r="C132" s="129">
        <v>2</v>
      </c>
      <c r="D132" s="126"/>
    </row>
    <row r="133" spans="1:4" ht="15.75" x14ac:dyDescent="0.25">
      <c r="A133" s="128" t="s">
        <v>956</v>
      </c>
      <c r="B133" s="129" t="s">
        <v>957</v>
      </c>
      <c r="C133" s="129">
        <v>4</v>
      </c>
      <c r="D133" s="126"/>
    </row>
    <row r="134" spans="1:4" ht="15.75" x14ac:dyDescent="0.25">
      <c r="A134" s="128" t="s">
        <v>958</v>
      </c>
      <c r="B134" s="129" t="s">
        <v>959</v>
      </c>
      <c r="C134" s="129">
        <v>1</v>
      </c>
      <c r="D134" s="126"/>
    </row>
    <row r="135" spans="1:4" ht="15.75" x14ac:dyDescent="0.25">
      <c r="A135" s="128" t="s">
        <v>960</v>
      </c>
      <c r="B135" s="129" t="s">
        <v>961</v>
      </c>
      <c r="C135" s="129">
        <v>6</v>
      </c>
      <c r="D135" s="126"/>
    </row>
    <row r="136" spans="1:4" ht="15.75" x14ac:dyDescent="0.25">
      <c r="A136" s="128" t="s">
        <v>962</v>
      </c>
      <c r="B136" s="129" t="s">
        <v>963</v>
      </c>
      <c r="C136" s="129">
        <v>5</v>
      </c>
      <c r="D136" s="126"/>
    </row>
    <row r="137" spans="1:4" ht="15.75" x14ac:dyDescent="0.25">
      <c r="A137" s="128" t="s">
        <v>964</v>
      </c>
      <c r="B137" s="129" t="s">
        <v>965</v>
      </c>
      <c r="C137" s="129">
        <v>3</v>
      </c>
      <c r="D137" s="126"/>
    </row>
    <row r="138" spans="1:4" ht="15.75" x14ac:dyDescent="0.25">
      <c r="A138" s="128" t="s">
        <v>966</v>
      </c>
      <c r="B138" s="129" t="s">
        <v>967</v>
      </c>
      <c r="C138" s="129">
        <v>3</v>
      </c>
      <c r="D138" s="126"/>
    </row>
    <row r="139" spans="1:4" ht="15.75" x14ac:dyDescent="0.25">
      <c r="A139" s="128" t="s">
        <v>968</v>
      </c>
      <c r="B139" s="129" t="s">
        <v>969</v>
      </c>
      <c r="C139" s="129">
        <v>4</v>
      </c>
      <c r="D139" s="126"/>
    </row>
    <row r="140" spans="1:4" ht="15.75" x14ac:dyDescent="0.25">
      <c r="A140" s="128" t="s">
        <v>970</v>
      </c>
      <c r="B140" s="129" t="s">
        <v>971</v>
      </c>
      <c r="C140" s="129">
        <v>4</v>
      </c>
      <c r="D140" s="126"/>
    </row>
    <row r="141" spans="1:4" ht="15.75" x14ac:dyDescent="0.25">
      <c r="A141" s="128" t="s">
        <v>972</v>
      </c>
      <c r="B141" s="129" t="s">
        <v>973</v>
      </c>
      <c r="C141" s="129">
        <v>6</v>
      </c>
      <c r="D141" s="126"/>
    </row>
    <row r="142" spans="1:4" ht="15.75" x14ac:dyDescent="0.25">
      <c r="A142" s="128" t="s">
        <v>974</v>
      </c>
      <c r="B142" s="129" t="s">
        <v>975</v>
      </c>
      <c r="C142" s="129">
        <v>3</v>
      </c>
      <c r="D142" s="126"/>
    </row>
    <row r="143" spans="1:4" ht="31.5" x14ac:dyDescent="0.25">
      <c r="A143" s="128" t="s">
        <v>976</v>
      </c>
      <c r="B143" s="129" t="s">
        <v>977</v>
      </c>
      <c r="C143" s="129">
        <v>5</v>
      </c>
      <c r="D143" s="126"/>
    </row>
    <row r="144" spans="1:4" ht="15.75" x14ac:dyDescent="0.25">
      <c r="A144" s="128" t="s">
        <v>978</v>
      </c>
      <c r="B144" s="129" t="s">
        <v>979</v>
      </c>
      <c r="C144" s="129">
        <v>6</v>
      </c>
      <c r="D144" s="126"/>
    </row>
    <row r="145" spans="1:4" ht="15.75" x14ac:dyDescent="0.25">
      <c r="A145" s="128" t="s">
        <v>980</v>
      </c>
      <c r="B145" s="129" t="s">
        <v>981</v>
      </c>
      <c r="C145" s="129">
        <v>4</v>
      </c>
      <c r="D145" s="126"/>
    </row>
    <row r="146" spans="1:4" ht="15.75" x14ac:dyDescent="0.25">
      <c r="A146" s="128" t="s">
        <v>982</v>
      </c>
      <c r="B146" s="129" t="s">
        <v>983</v>
      </c>
      <c r="C146" s="129">
        <v>5</v>
      </c>
      <c r="D146" s="126"/>
    </row>
    <row r="147" spans="1:4" ht="15.75" x14ac:dyDescent="0.25">
      <c r="A147" s="128" t="s">
        <v>984</v>
      </c>
      <c r="B147" s="129" t="s">
        <v>985</v>
      </c>
      <c r="C147" s="129">
        <v>4</v>
      </c>
      <c r="D147" s="126"/>
    </row>
    <row r="148" spans="1:4" ht="15.75" x14ac:dyDescent="0.25">
      <c r="A148" s="128" t="s">
        <v>986</v>
      </c>
      <c r="B148" s="129" t="s">
        <v>987</v>
      </c>
      <c r="C148" s="129">
        <v>4</v>
      </c>
      <c r="D148" s="126"/>
    </row>
    <row r="149" spans="1:4" ht="15.75" x14ac:dyDescent="0.25">
      <c r="A149" s="128" t="s">
        <v>988</v>
      </c>
      <c r="B149" s="129" t="s">
        <v>989</v>
      </c>
      <c r="C149" s="129">
        <v>4</v>
      </c>
      <c r="D149" s="126"/>
    </row>
    <row r="150" spans="1:4" ht="15.75" x14ac:dyDescent="0.25">
      <c r="A150" s="128" t="s">
        <v>990</v>
      </c>
      <c r="B150" s="129" t="s">
        <v>991</v>
      </c>
      <c r="C150" s="129">
        <v>5</v>
      </c>
      <c r="D150" s="126"/>
    </row>
    <row r="151" spans="1:4" ht="15.75" x14ac:dyDescent="0.25">
      <c r="A151" s="128" t="s">
        <v>992</v>
      </c>
      <c r="B151" s="129" t="s">
        <v>993</v>
      </c>
      <c r="C151" s="129">
        <v>6</v>
      </c>
      <c r="D151" s="126"/>
    </row>
    <row r="152" spans="1:4" ht="31.5" x14ac:dyDescent="0.25">
      <c r="A152" s="128" t="s">
        <v>994</v>
      </c>
      <c r="B152" s="129" t="s">
        <v>995</v>
      </c>
      <c r="C152" s="129">
        <v>5</v>
      </c>
      <c r="D152" s="126"/>
    </row>
    <row r="153" spans="1:4" ht="15.75" x14ac:dyDescent="0.25">
      <c r="A153" s="128" t="s">
        <v>996</v>
      </c>
      <c r="B153" s="129" t="s">
        <v>997</v>
      </c>
      <c r="C153" s="129">
        <v>7</v>
      </c>
      <c r="D153" s="126"/>
    </row>
    <row r="154" spans="1:4" ht="15.75" x14ac:dyDescent="0.25">
      <c r="A154" s="128" t="s">
        <v>998</v>
      </c>
      <c r="B154" s="129" t="s">
        <v>999</v>
      </c>
      <c r="C154" s="129">
        <v>6</v>
      </c>
      <c r="D154" s="126"/>
    </row>
    <row r="155" spans="1:4" ht="15.75" x14ac:dyDescent="0.25">
      <c r="A155" s="128" t="s">
        <v>1000</v>
      </c>
      <c r="B155" s="129" t="s">
        <v>1001</v>
      </c>
      <c r="C155" s="129">
        <v>1</v>
      </c>
      <c r="D155" s="126"/>
    </row>
    <row r="156" spans="1:4" ht="15.75" x14ac:dyDescent="0.25">
      <c r="A156" s="128" t="s">
        <v>210</v>
      </c>
      <c r="B156" s="129" t="s">
        <v>1002</v>
      </c>
      <c r="C156" s="129">
        <v>6</v>
      </c>
      <c r="D156" s="126"/>
    </row>
    <row r="157" spans="1:4" ht="31.5" x14ac:dyDescent="0.25">
      <c r="A157" s="128" t="s">
        <v>1003</v>
      </c>
      <c r="B157" s="129" t="s">
        <v>1004</v>
      </c>
      <c r="C157" s="129">
        <v>6</v>
      </c>
      <c r="D157" s="126"/>
    </row>
    <row r="158" spans="1:4" ht="31.5" x14ac:dyDescent="0.25">
      <c r="A158" s="128" t="s">
        <v>1005</v>
      </c>
      <c r="B158" s="129" t="s">
        <v>1006</v>
      </c>
      <c r="C158" s="129">
        <v>6</v>
      </c>
      <c r="D158" s="126"/>
    </row>
    <row r="159" spans="1:4" ht="15.75" x14ac:dyDescent="0.25">
      <c r="A159" s="128" t="s">
        <v>185</v>
      </c>
      <c r="B159" s="129" t="s">
        <v>1007</v>
      </c>
      <c r="C159" s="129">
        <v>4</v>
      </c>
      <c r="D159" s="126"/>
    </row>
    <row r="160" spans="1:4" ht="15.75" x14ac:dyDescent="0.25">
      <c r="A160" s="128" t="s">
        <v>1008</v>
      </c>
      <c r="B160" s="129" t="s">
        <v>1009</v>
      </c>
      <c r="C160" s="129">
        <v>6</v>
      </c>
      <c r="D160" s="126"/>
    </row>
    <row r="161" spans="1:4" ht="15.75" x14ac:dyDescent="0.25">
      <c r="A161" s="128" t="s">
        <v>1010</v>
      </c>
      <c r="B161" s="129" t="s">
        <v>1011</v>
      </c>
      <c r="C161" s="129">
        <v>3</v>
      </c>
      <c r="D161" s="126"/>
    </row>
    <row r="162" spans="1:4" ht="15.75" x14ac:dyDescent="0.25">
      <c r="A162" s="128" t="s">
        <v>1012</v>
      </c>
      <c r="B162" s="129" t="s">
        <v>1013</v>
      </c>
      <c r="C162" s="129">
        <v>4</v>
      </c>
      <c r="D162" s="126"/>
    </row>
    <row r="163" spans="1:4" ht="15.75" x14ac:dyDescent="0.25">
      <c r="A163" s="128" t="s">
        <v>1014</v>
      </c>
      <c r="B163" s="129" t="s">
        <v>1015</v>
      </c>
      <c r="C163" s="129">
        <v>5</v>
      </c>
      <c r="D163" s="126"/>
    </row>
    <row r="164" spans="1:4" ht="31.5" x14ac:dyDescent="0.25">
      <c r="A164" s="128" t="s">
        <v>1016</v>
      </c>
      <c r="B164" s="129" t="s">
        <v>1017</v>
      </c>
      <c r="C164" s="129">
        <v>3</v>
      </c>
      <c r="D164" s="126"/>
    </row>
    <row r="165" spans="1:4" ht="15.75" x14ac:dyDescent="0.25">
      <c r="A165" s="128" t="s">
        <v>1018</v>
      </c>
      <c r="B165" s="129" t="s">
        <v>1019</v>
      </c>
      <c r="C165" s="129">
        <v>5</v>
      </c>
      <c r="D165" s="126"/>
    </row>
    <row r="166" spans="1:4" ht="15.75" x14ac:dyDescent="0.25">
      <c r="A166" s="128" t="s">
        <v>1020</v>
      </c>
      <c r="B166" s="129" t="s">
        <v>1021</v>
      </c>
      <c r="C166" s="129">
        <v>5</v>
      </c>
      <c r="D166" s="126"/>
    </row>
    <row r="167" spans="1:4" ht="15.75" x14ac:dyDescent="0.25">
      <c r="A167" s="128" t="s">
        <v>1022</v>
      </c>
      <c r="B167" s="129" t="s">
        <v>1023</v>
      </c>
      <c r="C167" s="129">
        <v>5</v>
      </c>
      <c r="D167" s="126"/>
    </row>
    <row r="168" spans="1:4" ht="15.75" x14ac:dyDescent="0.25">
      <c r="A168" s="128" t="s">
        <v>1024</v>
      </c>
      <c r="B168" s="129" t="s">
        <v>1025</v>
      </c>
      <c r="C168" s="129">
        <v>5</v>
      </c>
      <c r="D168" s="126"/>
    </row>
    <row r="169" spans="1:4" ht="15.75" x14ac:dyDescent="0.25">
      <c r="A169" s="128" t="s">
        <v>1026</v>
      </c>
      <c r="B169" s="129" t="s">
        <v>1027</v>
      </c>
      <c r="C169" s="129">
        <v>5</v>
      </c>
      <c r="D169" s="126"/>
    </row>
    <row r="170" spans="1:4" ht="15.75" x14ac:dyDescent="0.25">
      <c r="A170" s="128" t="s">
        <v>172</v>
      </c>
      <c r="B170" s="129" t="s">
        <v>1028</v>
      </c>
      <c r="C170" s="129">
        <v>5</v>
      </c>
      <c r="D170" s="126"/>
    </row>
    <row r="171" spans="1:4" ht="15.75" x14ac:dyDescent="0.25">
      <c r="A171" s="128" t="s">
        <v>1029</v>
      </c>
      <c r="B171" s="129" t="s">
        <v>1030</v>
      </c>
      <c r="C171" s="129">
        <v>6</v>
      </c>
      <c r="D171" s="126"/>
    </row>
    <row r="172" spans="1:4" ht="15.75" x14ac:dyDescent="0.25">
      <c r="A172" s="128" t="s">
        <v>179</v>
      </c>
      <c r="B172" s="129" t="s">
        <v>1031</v>
      </c>
      <c r="C172" s="129">
        <v>4</v>
      </c>
      <c r="D172" s="126"/>
    </row>
    <row r="173" spans="1:4" ht="15.75" x14ac:dyDescent="0.25">
      <c r="A173" s="128" t="s">
        <v>1032</v>
      </c>
      <c r="B173" s="129" t="s">
        <v>1033</v>
      </c>
      <c r="C173" s="129">
        <v>3</v>
      </c>
      <c r="D173" s="126"/>
    </row>
    <row r="174" spans="1:4" ht="15.75" x14ac:dyDescent="0.25">
      <c r="A174" s="128" t="s">
        <v>1034</v>
      </c>
      <c r="B174" s="129" t="s">
        <v>1035</v>
      </c>
      <c r="C174" s="129">
        <v>4</v>
      </c>
      <c r="D174" s="126"/>
    </row>
    <row r="175" spans="1:4" ht="15.75" x14ac:dyDescent="0.25">
      <c r="A175" s="128" t="s">
        <v>1036</v>
      </c>
      <c r="B175" s="129" t="s">
        <v>1037</v>
      </c>
      <c r="C175" s="129">
        <v>6</v>
      </c>
      <c r="D175" s="126"/>
    </row>
    <row r="176" spans="1:4" ht="31.5" x14ac:dyDescent="0.25">
      <c r="A176" s="128" t="s">
        <v>1038</v>
      </c>
      <c r="B176" s="129" t="s">
        <v>1039</v>
      </c>
      <c r="C176" s="129">
        <v>5</v>
      </c>
      <c r="D176" s="126"/>
    </row>
    <row r="177" spans="1:4" ht="15.75" x14ac:dyDescent="0.25">
      <c r="A177" s="128" t="s">
        <v>1040</v>
      </c>
      <c r="B177" s="129" t="s">
        <v>1041</v>
      </c>
      <c r="C177" s="129">
        <v>3</v>
      </c>
      <c r="D177" s="126"/>
    </row>
    <row r="178" spans="1:4" ht="15.75" x14ac:dyDescent="0.25">
      <c r="A178" s="128" t="s">
        <v>1042</v>
      </c>
      <c r="B178" s="129" t="s">
        <v>1043</v>
      </c>
      <c r="C178" s="129">
        <v>5</v>
      </c>
      <c r="D178" s="126"/>
    </row>
    <row r="179" spans="1:4" ht="15.75" x14ac:dyDescent="0.25">
      <c r="A179" s="128" t="s">
        <v>315</v>
      </c>
      <c r="B179" s="129" t="s">
        <v>1044</v>
      </c>
      <c r="C179" s="129">
        <v>5</v>
      </c>
      <c r="D179" s="126"/>
    </row>
    <row r="180" spans="1:4" ht="15.75" x14ac:dyDescent="0.25">
      <c r="A180" s="128" t="s">
        <v>1045</v>
      </c>
      <c r="B180" s="129" t="s">
        <v>1046</v>
      </c>
      <c r="C180" s="129">
        <v>4</v>
      </c>
      <c r="D180" s="126"/>
    </row>
    <row r="181" spans="1:4" ht="15.75" x14ac:dyDescent="0.25">
      <c r="A181" s="128" t="s">
        <v>1047</v>
      </c>
      <c r="B181" s="129" t="s">
        <v>724</v>
      </c>
      <c r="C181" s="129">
        <v>2</v>
      </c>
      <c r="D181" s="126"/>
    </row>
    <row r="182" spans="1:4" ht="15.75" x14ac:dyDescent="0.25">
      <c r="A182" s="128" t="s">
        <v>1048</v>
      </c>
      <c r="B182" s="129" t="s">
        <v>1049</v>
      </c>
      <c r="C182" s="129">
        <v>3</v>
      </c>
      <c r="D182" s="126"/>
    </row>
    <row r="183" spans="1:4" ht="15.75" x14ac:dyDescent="0.25">
      <c r="A183" s="128" t="s">
        <v>1050</v>
      </c>
      <c r="B183" s="129" t="s">
        <v>1051</v>
      </c>
      <c r="C183" s="129">
        <v>3</v>
      </c>
      <c r="D183" s="126"/>
    </row>
    <row r="184" spans="1:4" ht="15.75" x14ac:dyDescent="0.25">
      <c r="A184" s="128" t="s">
        <v>1052</v>
      </c>
      <c r="B184" s="129" t="s">
        <v>1053</v>
      </c>
      <c r="C184" s="129">
        <v>5</v>
      </c>
      <c r="D184" s="126"/>
    </row>
    <row r="185" spans="1:4" ht="15.75" x14ac:dyDescent="0.25">
      <c r="A185" s="128" t="s">
        <v>1054</v>
      </c>
      <c r="B185" s="129" t="s">
        <v>1055</v>
      </c>
      <c r="C185" s="129">
        <v>5</v>
      </c>
      <c r="D185" s="126"/>
    </row>
    <row r="186" spans="1:4" ht="15.75" x14ac:dyDescent="0.25">
      <c r="A186" s="128" t="s">
        <v>1056</v>
      </c>
      <c r="B186" s="129" t="s">
        <v>1057</v>
      </c>
      <c r="C186" s="129">
        <v>2</v>
      </c>
      <c r="D186" s="126"/>
    </row>
    <row r="187" spans="1:4" ht="15.75" x14ac:dyDescent="0.25">
      <c r="A187" s="128" t="s">
        <v>1058</v>
      </c>
      <c r="B187" s="129" t="s">
        <v>1059</v>
      </c>
      <c r="C187" s="129">
        <v>3</v>
      </c>
      <c r="D187" s="126"/>
    </row>
    <row r="188" spans="1:4" ht="15.75" x14ac:dyDescent="0.25">
      <c r="A188" s="128" t="s">
        <v>1060</v>
      </c>
      <c r="B188" s="129" t="s">
        <v>1061</v>
      </c>
      <c r="C188" s="129">
        <v>4</v>
      </c>
      <c r="D188" s="126"/>
    </row>
    <row r="189" spans="1:4" ht="15.75" x14ac:dyDescent="0.25">
      <c r="A189" s="128" t="s">
        <v>1062</v>
      </c>
      <c r="B189" s="129" t="s">
        <v>1063</v>
      </c>
      <c r="C189" s="129">
        <v>2</v>
      </c>
      <c r="D189" s="126"/>
    </row>
    <row r="190" spans="1:4" ht="15.75" x14ac:dyDescent="0.25">
      <c r="A190" s="128" t="s">
        <v>1064</v>
      </c>
      <c r="B190" s="129" t="s">
        <v>1065</v>
      </c>
      <c r="C190" s="129">
        <v>2</v>
      </c>
      <c r="D190" s="126"/>
    </row>
    <row r="191" spans="1:4" ht="15.75" x14ac:dyDescent="0.25">
      <c r="A191" s="128" t="s">
        <v>1066</v>
      </c>
      <c r="B191" s="129" t="s">
        <v>1067</v>
      </c>
      <c r="C191" s="129">
        <v>5</v>
      </c>
      <c r="D191" s="126"/>
    </row>
    <row r="192" spans="1:4" ht="15.75" x14ac:dyDescent="0.25">
      <c r="A192" s="128" t="s">
        <v>1068</v>
      </c>
      <c r="B192" s="129" t="s">
        <v>724</v>
      </c>
      <c r="C192" s="129">
        <v>2</v>
      </c>
      <c r="D192" s="126"/>
    </row>
    <row r="193" spans="1:4" ht="15.75" x14ac:dyDescent="0.25">
      <c r="A193" s="128" t="s">
        <v>1069</v>
      </c>
      <c r="B193" s="129" t="s">
        <v>1070</v>
      </c>
      <c r="C193" s="129">
        <v>3</v>
      </c>
      <c r="D193" s="126"/>
    </row>
    <row r="194" spans="1:4" ht="31.5" x14ac:dyDescent="0.25">
      <c r="A194" s="128" t="s">
        <v>1071</v>
      </c>
      <c r="B194" s="129" t="s">
        <v>1072</v>
      </c>
      <c r="C194" s="129">
        <v>3</v>
      </c>
      <c r="D194" s="126"/>
    </row>
    <row r="195" spans="1:4" ht="31.5" x14ac:dyDescent="0.25">
      <c r="A195" s="128" t="s">
        <v>1073</v>
      </c>
      <c r="B195" s="129" t="s">
        <v>1074</v>
      </c>
      <c r="C195" s="129">
        <v>3</v>
      </c>
      <c r="D195" s="126"/>
    </row>
    <row r="196" spans="1:4" ht="15.75" x14ac:dyDescent="0.25">
      <c r="A196" s="128" t="s">
        <v>1075</v>
      </c>
      <c r="B196" s="129" t="s">
        <v>1076</v>
      </c>
      <c r="C196" s="129">
        <v>5</v>
      </c>
      <c r="D196" s="126"/>
    </row>
    <row r="197" spans="1:4" ht="15.75" x14ac:dyDescent="0.25">
      <c r="A197" s="128" t="s">
        <v>1077</v>
      </c>
      <c r="B197" s="129" t="s">
        <v>1078</v>
      </c>
      <c r="C197" s="129">
        <v>4</v>
      </c>
      <c r="D197" s="126"/>
    </row>
    <row r="198" spans="1:4" ht="15.75" x14ac:dyDescent="0.25">
      <c r="A198" s="128" t="s">
        <v>1079</v>
      </c>
      <c r="B198" s="129" t="s">
        <v>724</v>
      </c>
      <c r="C198" s="129">
        <v>2</v>
      </c>
      <c r="D198" s="126"/>
    </row>
    <row r="199" spans="1:4" ht="15.75" x14ac:dyDescent="0.25">
      <c r="A199" s="128" t="s">
        <v>1080</v>
      </c>
      <c r="B199" s="129" t="s">
        <v>1081</v>
      </c>
      <c r="C199" s="129">
        <v>1</v>
      </c>
      <c r="D199" s="126"/>
    </row>
    <row r="200" spans="1:4" ht="15.75" x14ac:dyDescent="0.25">
      <c r="A200" s="128" t="s">
        <v>1082</v>
      </c>
      <c r="B200" s="129" t="s">
        <v>1083</v>
      </c>
      <c r="C200" s="129">
        <v>4</v>
      </c>
      <c r="D200" s="126"/>
    </row>
    <row r="201" spans="1:4" ht="15.75" x14ac:dyDescent="0.25">
      <c r="A201" s="128" t="s">
        <v>1084</v>
      </c>
      <c r="B201" s="129" t="s">
        <v>1085</v>
      </c>
      <c r="C201" s="129">
        <v>3</v>
      </c>
      <c r="D201" s="126"/>
    </row>
    <row r="202" spans="1:4" ht="15.75" x14ac:dyDescent="0.25">
      <c r="A202" s="128" t="s">
        <v>1086</v>
      </c>
      <c r="B202" s="129" t="s">
        <v>1087</v>
      </c>
      <c r="C202" s="129">
        <v>4</v>
      </c>
      <c r="D202" s="126"/>
    </row>
    <row r="203" spans="1:4" ht="15.75" x14ac:dyDescent="0.25">
      <c r="A203" s="128" t="s">
        <v>1088</v>
      </c>
      <c r="B203" s="129" t="s">
        <v>1089</v>
      </c>
      <c r="C203" s="129">
        <v>4</v>
      </c>
      <c r="D203" s="126"/>
    </row>
    <row r="204" spans="1:4" ht="15.75" x14ac:dyDescent="0.25">
      <c r="A204" s="128" t="s">
        <v>1090</v>
      </c>
      <c r="B204" s="129" t="s">
        <v>1091</v>
      </c>
      <c r="C204" s="129">
        <v>4</v>
      </c>
      <c r="D204" s="126"/>
    </row>
    <row r="205" spans="1:4" ht="15.75" x14ac:dyDescent="0.25">
      <c r="A205" s="128" t="s">
        <v>1092</v>
      </c>
      <c r="B205" s="129" t="s">
        <v>1093</v>
      </c>
      <c r="C205" s="129">
        <v>2</v>
      </c>
      <c r="D205" s="126"/>
    </row>
    <row r="206" spans="1:4" ht="15.75" x14ac:dyDescent="0.25">
      <c r="A206" s="128" t="s">
        <v>1094</v>
      </c>
      <c r="B206" s="129" t="s">
        <v>1095</v>
      </c>
      <c r="C206" s="129">
        <v>3</v>
      </c>
      <c r="D206" s="126"/>
    </row>
    <row r="207" spans="1:4" ht="15.75" x14ac:dyDescent="0.25">
      <c r="A207" s="128" t="s">
        <v>1096</v>
      </c>
      <c r="B207" s="129" t="s">
        <v>1097</v>
      </c>
      <c r="C207" s="129">
        <v>4</v>
      </c>
      <c r="D207" s="126"/>
    </row>
    <row r="208" spans="1:4" ht="15.75" x14ac:dyDescent="0.25">
      <c r="A208" s="128" t="s">
        <v>1098</v>
      </c>
      <c r="B208" s="129" t="s">
        <v>1099</v>
      </c>
      <c r="C208" s="129">
        <v>2</v>
      </c>
      <c r="D208" s="126"/>
    </row>
    <row r="209" spans="1:4" ht="15.75" x14ac:dyDescent="0.25">
      <c r="A209" s="128" t="s">
        <v>1100</v>
      </c>
      <c r="B209" s="129" t="s">
        <v>1101</v>
      </c>
      <c r="C209" s="129">
        <v>4</v>
      </c>
      <c r="D209" s="126"/>
    </row>
    <row r="210" spans="1:4" ht="15.75" x14ac:dyDescent="0.25">
      <c r="A210" s="128" t="s">
        <v>1102</v>
      </c>
      <c r="B210" s="129" t="s">
        <v>1103</v>
      </c>
      <c r="C210" s="129">
        <v>4</v>
      </c>
      <c r="D210" s="126"/>
    </row>
    <row r="211" spans="1:4" ht="15.75" x14ac:dyDescent="0.25">
      <c r="A211" s="128" t="s">
        <v>1104</v>
      </c>
      <c r="B211" s="129" t="s">
        <v>1105</v>
      </c>
      <c r="C211" s="129">
        <v>4</v>
      </c>
      <c r="D211" s="126"/>
    </row>
    <row r="212" spans="1:4" ht="15.75" x14ac:dyDescent="0.25">
      <c r="A212" s="128" t="s">
        <v>1106</v>
      </c>
      <c r="B212" s="129" t="s">
        <v>1107</v>
      </c>
      <c r="C212" s="129">
        <v>3</v>
      </c>
      <c r="D212" s="126"/>
    </row>
    <row r="213" spans="1:4" ht="15.75" x14ac:dyDescent="0.25">
      <c r="A213" s="128" t="s">
        <v>1108</v>
      </c>
      <c r="B213" s="129" t="s">
        <v>724</v>
      </c>
      <c r="C213" s="129">
        <v>2</v>
      </c>
      <c r="D213" s="126"/>
    </row>
    <row r="214" spans="1:4" ht="15.75" x14ac:dyDescent="0.25">
      <c r="A214" s="128" t="s">
        <v>1109</v>
      </c>
      <c r="B214" s="129" t="s">
        <v>1110</v>
      </c>
      <c r="C214" s="129">
        <v>1</v>
      </c>
      <c r="D214" s="126"/>
    </row>
    <row r="215" spans="1:4" ht="15.75" x14ac:dyDescent="0.25">
      <c r="A215" s="128" t="s">
        <v>1111</v>
      </c>
      <c r="B215" s="129" t="s">
        <v>1112</v>
      </c>
      <c r="C215" s="129">
        <v>4</v>
      </c>
      <c r="D215" s="126"/>
    </row>
    <row r="216" spans="1:4" ht="15.75" x14ac:dyDescent="0.25">
      <c r="A216" s="128" t="s">
        <v>1113</v>
      </c>
      <c r="B216" s="129" t="s">
        <v>1114</v>
      </c>
      <c r="C216" s="129">
        <v>4</v>
      </c>
      <c r="D216" s="126"/>
    </row>
    <row r="217" spans="1:4" ht="15.75" x14ac:dyDescent="0.25">
      <c r="A217" s="128" t="s">
        <v>1115</v>
      </c>
      <c r="B217" s="129" t="s">
        <v>1116</v>
      </c>
      <c r="C217" s="129">
        <v>4</v>
      </c>
      <c r="D217" s="126"/>
    </row>
    <row r="218" spans="1:4" ht="31.5" x14ac:dyDescent="0.25">
      <c r="A218" s="128" t="s">
        <v>1117</v>
      </c>
      <c r="B218" s="129" t="s">
        <v>1118</v>
      </c>
      <c r="C218" s="129">
        <v>4</v>
      </c>
      <c r="D218" s="126"/>
    </row>
    <row r="219" spans="1:4" ht="15.75" x14ac:dyDescent="0.25">
      <c r="A219" s="128" t="s">
        <v>1119</v>
      </c>
      <c r="B219" s="129" t="s">
        <v>1120</v>
      </c>
      <c r="C219" s="129">
        <v>2</v>
      </c>
      <c r="D219" s="126"/>
    </row>
    <row r="220" spans="1:4" ht="15.75" x14ac:dyDescent="0.25">
      <c r="A220" s="128" t="s">
        <v>1121</v>
      </c>
      <c r="B220" s="129" t="s">
        <v>1122</v>
      </c>
      <c r="C220" s="129">
        <v>1</v>
      </c>
      <c r="D220" s="126"/>
    </row>
    <row r="221" spans="1:4" ht="15.75" x14ac:dyDescent="0.25">
      <c r="A221" s="128" t="s">
        <v>1123</v>
      </c>
      <c r="B221" s="129" t="s">
        <v>1124</v>
      </c>
      <c r="C221" s="129">
        <v>1</v>
      </c>
      <c r="D221" s="126"/>
    </row>
    <row r="222" spans="1:4" ht="31.5" x14ac:dyDescent="0.25">
      <c r="A222" s="128" t="s">
        <v>1125</v>
      </c>
      <c r="B222" s="129" t="s">
        <v>1126</v>
      </c>
      <c r="C222" s="129">
        <v>4</v>
      </c>
      <c r="D222" s="126"/>
    </row>
    <row r="223" spans="1:4" ht="15.75" x14ac:dyDescent="0.25">
      <c r="A223" s="128" t="s">
        <v>1127</v>
      </c>
      <c r="B223" s="129" t="s">
        <v>1128</v>
      </c>
      <c r="C223" s="129">
        <v>7</v>
      </c>
      <c r="D223" s="126"/>
    </row>
    <row r="224" spans="1:4" ht="15.75" x14ac:dyDescent="0.25">
      <c r="A224" s="128" t="s">
        <v>1129</v>
      </c>
      <c r="B224" s="129" t="s">
        <v>1130</v>
      </c>
      <c r="C224" s="129">
        <v>5</v>
      </c>
      <c r="D224" s="126"/>
    </row>
    <row r="225" spans="1:4" ht="15.75" x14ac:dyDescent="0.25">
      <c r="A225" s="128" t="s">
        <v>1131</v>
      </c>
      <c r="B225" s="129" t="s">
        <v>1132</v>
      </c>
      <c r="C225" s="129">
        <v>6</v>
      </c>
      <c r="D225" s="126"/>
    </row>
    <row r="226" spans="1:4" ht="15.75" x14ac:dyDescent="0.25">
      <c r="A226" s="128" t="s">
        <v>1133</v>
      </c>
      <c r="B226" s="129" t="s">
        <v>1134</v>
      </c>
      <c r="C226" s="129">
        <v>5</v>
      </c>
      <c r="D226" s="126"/>
    </row>
    <row r="227" spans="1:4" ht="15.75" x14ac:dyDescent="0.25">
      <c r="A227" s="128" t="s">
        <v>1135</v>
      </c>
      <c r="B227" s="129" t="s">
        <v>1136</v>
      </c>
      <c r="C227" s="129">
        <v>2</v>
      </c>
      <c r="D227" s="126"/>
    </row>
    <row r="228" spans="1:4" ht="15.75" x14ac:dyDescent="0.25">
      <c r="A228" s="128" t="s">
        <v>1137</v>
      </c>
      <c r="B228" s="129" t="s">
        <v>1138</v>
      </c>
      <c r="C228" s="129">
        <v>3</v>
      </c>
      <c r="D228" s="126"/>
    </row>
    <row r="229" spans="1:4" ht="15.75" x14ac:dyDescent="0.25">
      <c r="A229" s="128" t="s">
        <v>1139</v>
      </c>
      <c r="B229" s="129" t="s">
        <v>1140</v>
      </c>
      <c r="C229" s="129">
        <v>1</v>
      </c>
      <c r="D229" s="126"/>
    </row>
    <row r="230" spans="1:4" ht="15.75" x14ac:dyDescent="0.25">
      <c r="A230" s="128" t="s">
        <v>1141</v>
      </c>
      <c r="B230" s="129" t="s">
        <v>1142</v>
      </c>
      <c r="C230" s="129">
        <v>7</v>
      </c>
      <c r="D230" s="126"/>
    </row>
    <row r="231" spans="1:4" ht="15.75" x14ac:dyDescent="0.25">
      <c r="A231" s="128" t="s">
        <v>1143</v>
      </c>
      <c r="B231" s="129" t="s">
        <v>1144</v>
      </c>
      <c r="C231" s="129">
        <v>2</v>
      </c>
      <c r="D231" s="126"/>
    </row>
    <row r="232" spans="1:4" ht="15.75" x14ac:dyDescent="0.25">
      <c r="A232" s="128" t="s">
        <v>1145</v>
      </c>
      <c r="B232" s="129" t="s">
        <v>1146</v>
      </c>
      <c r="C232" s="129">
        <v>5</v>
      </c>
      <c r="D232" s="126"/>
    </row>
    <row r="233" spans="1:4" ht="15.75" x14ac:dyDescent="0.25">
      <c r="A233" s="128" t="s">
        <v>1147</v>
      </c>
      <c r="B233" s="129" t="s">
        <v>724</v>
      </c>
      <c r="C233" s="129">
        <v>2</v>
      </c>
      <c r="D233" s="126"/>
    </row>
    <row r="234" spans="1:4" ht="15.75" x14ac:dyDescent="0.25">
      <c r="A234" s="128" t="s">
        <v>1148</v>
      </c>
      <c r="B234" s="129" t="s">
        <v>1149</v>
      </c>
      <c r="C234" s="129">
        <v>6</v>
      </c>
      <c r="D234" s="126"/>
    </row>
    <row r="235" spans="1:4" ht="15.75" x14ac:dyDescent="0.25">
      <c r="A235" s="128" t="s">
        <v>1150</v>
      </c>
      <c r="B235" s="129" t="s">
        <v>1151</v>
      </c>
      <c r="C235" s="129">
        <v>4</v>
      </c>
      <c r="D235" s="126"/>
    </row>
    <row r="236" spans="1:4" ht="15.75" x14ac:dyDescent="0.25">
      <c r="A236" s="128" t="s">
        <v>1152</v>
      </c>
      <c r="B236" s="129" t="s">
        <v>1153</v>
      </c>
      <c r="C236" s="129">
        <v>6</v>
      </c>
      <c r="D236" s="126"/>
    </row>
    <row r="237" spans="1:4" ht="15.75" x14ac:dyDescent="0.25">
      <c r="A237" s="128" t="s">
        <v>1154</v>
      </c>
      <c r="B237" s="129" t="s">
        <v>1155</v>
      </c>
      <c r="C237" s="129">
        <v>4</v>
      </c>
      <c r="D237" s="126"/>
    </row>
    <row r="238" spans="1:4" ht="15.75" x14ac:dyDescent="0.25">
      <c r="A238" s="128" t="s">
        <v>1156</v>
      </c>
      <c r="B238" s="129" t="s">
        <v>1157</v>
      </c>
      <c r="C238" s="129">
        <v>6</v>
      </c>
      <c r="D238" s="126"/>
    </row>
    <row r="239" spans="1:4" ht="15.75" x14ac:dyDescent="0.25">
      <c r="A239" s="128" t="s">
        <v>1158</v>
      </c>
      <c r="B239" s="129" t="s">
        <v>1159</v>
      </c>
      <c r="C239" s="129">
        <v>4</v>
      </c>
      <c r="D239" s="126"/>
    </row>
    <row r="240" spans="1:4" ht="15.75" x14ac:dyDescent="0.25">
      <c r="A240" s="128" t="s">
        <v>1160</v>
      </c>
      <c r="B240" s="129" t="s">
        <v>1161</v>
      </c>
      <c r="C240" s="129">
        <v>7</v>
      </c>
      <c r="D240" s="126"/>
    </row>
    <row r="241" spans="1:4" ht="15.75" x14ac:dyDescent="0.25">
      <c r="A241" s="128" t="s">
        <v>1162</v>
      </c>
      <c r="B241" s="129" t="s">
        <v>1163</v>
      </c>
      <c r="C241" s="129">
        <v>8</v>
      </c>
      <c r="D241" s="126"/>
    </row>
    <row r="242" spans="1:4" ht="15.75" x14ac:dyDescent="0.25">
      <c r="A242" s="128" t="s">
        <v>1164</v>
      </c>
      <c r="B242" s="129" t="s">
        <v>1165</v>
      </c>
      <c r="C242" s="129">
        <v>6</v>
      </c>
      <c r="D242" s="126"/>
    </row>
    <row r="243" spans="1:4" ht="15.75" x14ac:dyDescent="0.25">
      <c r="A243" s="128" t="s">
        <v>1166</v>
      </c>
      <c r="B243" s="129" t="s">
        <v>1167</v>
      </c>
      <c r="C243" s="129">
        <v>5</v>
      </c>
      <c r="D243" s="126"/>
    </row>
    <row r="244" spans="1:4" ht="15.75" x14ac:dyDescent="0.25">
      <c r="A244" s="128" t="s">
        <v>1168</v>
      </c>
      <c r="B244" s="129" t="s">
        <v>1169</v>
      </c>
      <c r="C244" s="129">
        <v>6</v>
      </c>
      <c r="D244" s="126"/>
    </row>
    <row r="245" spans="1:4" ht="31.5" x14ac:dyDescent="0.25">
      <c r="A245" s="128" t="s">
        <v>1170</v>
      </c>
      <c r="B245" s="129" t="s">
        <v>1171</v>
      </c>
      <c r="C245" s="129">
        <v>1</v>
      </c>
      <c r="D245" s="126"/>
    </row>
    <row r="246" spans="1:4" ht="15.75" x14ac:dyDescent="0.25">
      <c r="A246" s="128" t="s">
        <v>1172</v>
      </c>
      <c r="B246" s="129" t="s">
        <v>1173</v>
      </c>
      <c r="C246" s="129">
        <v>4</v>
      </c>
      <c r="D246" s="126"/>
    </row>
    <row r="247" spans="1:4" ht="15.75" x14ac:dyDescent="0.25">
      <c r="A247" s="128" t="s">
        <v>1174</v>
      </c>
      <c r="B247" s="129" t="s">
        <v>1175</v>
      </c>
      <c r="C247" s="129">
        <v>5</v>
      </c>
      <c r="D247" s="126"/>
    </row>
    <row r="248" spans="1:4" ht="15.75" x14ac:dyDescent="0.25">
      <c r="A248" s="128" t="s">
        <v>1176</v>
      </c>
      <c r="B248" s="129" t="s">
        <v>724</v>
      </c>
      <c r="C248" s="129">
        <v>2</v>
      </c>
      <c r="D248" s="126"/>
    </row>
    <row r="249" spans="1:4" ht="15.75" x14ac:dyDescent="0.25">
      <c r="A249" s="128" t="s">
        <v>1177</v>
      </c>
      <c r="B249" s="129" t="s">
        <v>1178</v>
      </c>
      <c r="C249" s="129">
        <v>8</v>
      </c>
      <c r="D249" s="126"/>
    </row>
    <row r="250" spans="1:4" ht="15.75" x14ac:dyDescent="0.25">
      <c r="A250" s="128" t="s">
        <v>1179</v>
      </c>
      <c r="B250" s="129" t="s">
        <v>1180</v>
      </c>
      <c r="C250" s="129">
        <v>8</v>
      </c>
      <c r="D250" s="126"/>
    </row>
    <row r="251" spans="1:4" ht="31.5" x14ac:dyDescent="0.25">
      <c r="A251" s="128" t="s">
        <v>1181</v>
      </c>
      <c r="B251" s="129" t="s">
        <v>1182</v>
      </c>
      <c r="C251" s="129">
        <v>7</v>
      </c>
      <c r="D251" s="126"/>
    </row>
    <row r="252" spans="1:4" ht="15.75" x14ac:dyDescent="0.25">
      <c r="A252" s="128" t="s">
        <v>1183</v>
      </c>
      <c r="B252" s="129" t="s">
        <v>1184</v>
      </c>
      <c r="C252" s="129">
        <v>5</v>
      </c>
      <c r="D252" s="126"/>
    </row>
    <row r="253" spans="1:4" ht="15.75" x14ac:dyDescent="0.25">
      <c r="A253" s="128" t="s">
        <v>1185</v>
      </c>
      <c r="B253" s="129" t="s">
        <v>1186</v>
      </c>
      <c r="C253" s="129">
        <v>7</v>
      </c>
      <c r="D253" s="126"/>
    </row>
    <row r="254" spans="1:4" ht="31.5" x14ac:dyDescent="0.25">
      <c r="A254" s="128" t="s">
        <v>1187</v>
      </c>
      <c r="B254" s="129" t="s">
        <v>1188</v>
      </c>
      <c r="C254" s="129">
        <v>4</v>
      </c>
      <c r="D254" s="126"/>
    </row>
    <row r="255" spans="1:4" ht="15.75" x14ac:dyDescent="0.25">
      <c r="A255" s="128" t="s">
        <v>1189</v>
      </c>
      <c r="B255" s="129" t="s">
        <v>1190</v>
      </c>
      <c r="C255" s="129">
        <v>4</v>
      </c>
      <c r="D255" s="126"/>
    </row>
    <row r="256" spans="1:4" ht="15.75" x14ac:dyDescent="0.25">
      <c r="A256" s="128" t="s">
        <v>1191</v>
      </c>
      <c r="B256" s="129" t="s">
        <v>1192</v>
      </c>
      <c r="C256" s="129">
        <v>5</v>
      </c>
      <c r="D256" s="126"/>
    </row>
    <row r="257" spans="1:4" ht="31.5" x14ac:dyDescent="0.25">
      <c r="A257" s="128" t="s">
        <v>1193</v>
      </c>
      <c r="B257" s="129" t="s">
        <v>1194</v>
      </c>
      <c r="C257" s="129">
        <v>8</v>
      </c>
      <c r="D257" s="126"/>
    </row>
    <row r="258" spans="1:4" ht="15.75" x14ac:dyDescent="0.25">
      <c r="A258" s="128" t="s">
        <v>1195</v>
      </c>
      <c r="B258" s="129" t="s">
        <v>1196</v>
      </c>
      <c r="C258" s="129">
        <v>4</v>
      </c>
      <c r="D258" s="126"/>
    </row>
    <row r="259" spans="1:4" ht="15.75" x14ac:dyDescent="0.25">
      <c r="A259" s="128" t="s">
        <v>1197</v>
      </c>
      <c r="B259" s="129" t="s">
        <v>724</v>
      </c>
      <c r="C259" s="129">
        <v>3</v>
      </c>
      <c r="D259" s="126"/>
    </row>
    <row r="260" spans="1:4" ht="15.75" x14ac:dyDescent="0.25">
      <c r="A260" s="128" t="s">
        <v>1198</v>
      </c>
      <c r="B260" s="129" t="s">
        <v>1199</v>
      </c>
      <c r="C260" s="129">
        <v>5</v>
      </c>
      <c r="D260" s="126"/>
    </row>
    <row r="261" spans="1:4" ht="31.5" x14ac:dyDescent="0.25">
      <c r="A261" s="128" t="s">
        <v>1200</v>
      </c>
      <c r="B261" s="129" t="s">
        <v>1201</v>
      </c>
      <c r="C261" s="129">
        <v>8</v>
      </c>
      <c r="D261" s="126"/>
    </row>
    <row r="262" spans="1:4" ht="15.75" x14ac:dyDescent="0.25">
      <c r="A262" s="128" t="s">
        <v>1202</v>
      </c>
      <c r="B262" s="129" t="s">
        <v>1203</v>
      </c>
      <c r="C262" s="129">
        <v>5</v>
      </c>
      <c r="D262" s="126"/>
    </row>
    <row r="263" spans="1:4" ht="15.75" x14ac:dyDescent="0.25">
      <c r="A263" s="128" t="s">
        <v>1204</v>
      </c>
      <c r="B263" s="129" t="s">
        <v>1205</v>
      </c>
      <c r="C263" s="129">
        <v>4</v>
      </c>
      <c r="D263" s="126"/>
    </row>
    <row r="264" spans="1:4" ht="31.5" x14ac:dyDescent="0.25">
      <c r="A264" s="128" t="s">
        <v>1206</v>
      </c>
      <c r="B264" s="129" t="s">
        <v>1207</v>
      </c>
      <c r="C264" s="129">
        <v>4</v>
      </c>
      <c r="D264" s="126"/>
    </row>
    <row r="265" spans="1:4" ht="15.75" x14ac:dyDescent="0.25">
      <c r="A265" s="128" t="s">
        <v>1208</v>
      </c>
      <c r="B265" s="129" t="s">
        <v>1209</v>
      </c>
      <c r="C265" s="129">
        <v>5</v>
      </c>
      <c r="D265" s="126"/>
    </row>
    <row r="266" spans="1:4" ht="15.75" x14ac:dyDescent="0.25">
      <c r="A266" s="128" t="s">
        <v>1210</v>
      </c>
      <c r="B266" s="129" t="s">
        <v>1211</v>
      </c>
      <c r="C266" s="129">
        <v>6</v>
      </c>
      <c r="D266" s="126"/>
    </row>
    <row r="267" spans="1:4" ht="15.75" x14ac:dyDescent="0.25">
      <c r="A267" s="128" t="s">
        <v>1212</v>
      </c>
      <c r="B267" s="129" t="s">
        <v>1213</v>
      </c>
      <c r="C267" s="129">
        <v>5</v>
      </c>
      <c r="D267" s="126"/>
    </row>
    <row r="268" spans="1:4" ht="15.75" x14ac:dyDescent="0.25">
      <c r="A268" s="128" t="s">
        <v>1214</v>
      </c>
      <c r="B268" s="129" t="s">
        <v>1215</v>
      </c>
      <c r="C268" s="129">
        <v>6</v>
      </c>
      <c r="D268" s="126"/>
    </row>
    <row r="269" spans="1:4" ht="31.5" x14ac:dyDescent="0.25">
      <c r="A269" s="128" t="s">
        <v>1216</v>
      </c>
      <c r="B269" s="129" t="s">
        <v>1217</v>
      </c>
      <c r="C269" s="129">
        <v>8</v>
      </c>
      <c r="D269" s="126"/>
    </row>
    <row r="270" spans="1:4" ht="31.5" x14ac:dyDescent="0.25">
      <c r="A270" s="128" t="s">
        <v>1218</v>
      </c>
      <c r="B270" s="129" t="s">
        <v>1219</v>
      </c>
      <c r="C270" s="129">
        <v>7</v>
      </c>
      <c r="D270" s="126"/>
    </row>
    <row r="271" spans="1:4" ht="15.75" x14ac:dyDescent="0.25">
      <c r="A271" s="128" t="s">
        <v>1220</v>
      </c>
      <c r="B271" s="129" t="s">
        <v>1221</v>
      </c>
      <c r="C271" s="129">
        <v>6</v>
      </c>
      <c r="D271" s="126"/>
    </row>
    <row r="272" spans="1:4" ht="15.75" x14ac:dyDescent="0.25">
      <c r="A272" s="128" t="s">
        <v>1222</v>
      </c>
      <c r="B272" s="129" t="s">
        <v>1223</v>
      </c>
      <c r="C272" s="129">
        <v>8</v>
      </c>
      <c r="D272" s="126"/>
    </row>
    <row r="273" spans="1:4" ht="31.5" x14ac:dyDescent="0.25">
      <c r="A273" s="128" t="s">
        <v>1224</v>
      </c>
      <c r="B273" s="129" t="s">
        <v>1225</v>
      </c>
      <c r="C273" s="129">
        <v>4</v>
      </c>
      <c r="D273" s="126"/>
    </row>
    <row r="274" spans="1:4" ht="15.75" x14ac:dyDescent="0.25">
      <c r="A274" s="128" t="s">
        <v>1226</v>
      </c>
      <c r="B274" s="129" t="s">
        <v>1227</v>
      </c>
      <c r="C274" s="129">
        <v>8</v>
      </c>
      <c r="D274" s="126"/>
    </row>
    <row r="275" spans="1:4" ht="15.75" x14ac:dyDescent="0.25">
      <c r="A275" s="128" t="s">
        <v>1228</v>
      </c>
      <c r="B275" s="129" t="s">
        <v>1229</v>
      </c>
      <c r="C275" s="129">
        <v>6</v>
      </c>
      <c r="D275" s="126"/>
    </row>
    <row r="276" spans="1:4" ht="15.75" x14ac:dyDescent="0.25">
      <c r="A276" s="128" t="s">
        <v>1230</v>
      </c>
      <c r="B276" s="129" t="s">
        <v>1231</v>
      </c>
      <c r="C276" s="129">
        <v>6</v>
      </c>
      <c r="D276" s="126"/>
    </row>
    <row r="277" spans="1:4" ht="15.75" x14ac:dyDescent="0.25">
      <c r="A277" s="128" t="s">
        <v>1232</v>
      </c>
      <c r="B277" s="129" t="s">
        <v>1233</v>
      </c>
      <c r="C277" s="129">
        <v>6</v>
      </c>
      <c r="D277" s="126"/>
    </row>
    <row r="278" spans="1:4" ht="15.75" x14ac:dyDescent="0.25">
      <c r="A278" s="128" t="s">
        <v>1234</v>
      </c>
      <c r="B278" s="129" t="s">
        <v>1235</v>
      </c>
      <c r="C278" s="129">
        <v>4</v>
      </c>
      <c r="D278" s="126"/>
    </row>
    <row r="279" spans="1:4" ht="15.75" x14ac:dyDescent="0.25">
      <c r="A279" s="128" t="s">
        <v>1236</v>
      </c>
      <c r="B279" s="129" t="s">
        <v>724</v>
      </c>
      <c r="C279" s="129">
        <v>2</v>
      </c>
      <c r="D279" s="126"/>
    </row>
    <row r="280" spans="1:4" ht="15.75" x14ac:dyDescent="0.25">
      <c r="A280" s="128" t="s">
        <v>1237</v>
      </c>
      <c r="B280" s="129" t="s">
        <v>1238</v>
      </c>
      <c r="C280" s="129">
        <v>2</v>
      </c>
      <c r="D280" s="126"/>
    </row>
    <row r="281" spans="1:4" ht="15.75" x14ac:dyDescent="0.25">
      <c r="A281" s="128" t="s">
        <v>1239</v>
      </c>
      <c r="B281" s="129" t="s">
        <v>1240</v>
      </c>
      <c r="C281" s="129">
        <v>5</v>
      </c>
      <c r="D281" s="126"/>
    </row>
    <row r="282" spans="1:4" ht="15.75" x14ac:dyDescent="0.25">
      <c r="A282" s="128" t="s">
        <v>1241</v>
      </c>
      <c r="B282" s="129" t="s">
        <v>1242</v>
      </c>
      <c r="C282" s="129">
        <v>5</v>
      </c>
      <c r="D282" s="126"/>
    </row>
    <row r="283" spans="1:4" ht="15.75" x14ac:dyDescent="0.25">
      <c r="A283" s="128" t="s">
        <v>1243</v>
      </c>
      <c r="B283" s="129" t="s">
        <v>1244</v>
      </c>
      <c r="C283" s="129">
        <v>4</v>
      </c>
      <c r="D283" s="126"/>
    </row>
    <row r="284" spans="1:4" ht="31.5" x14ac:dyDescent="0.25">
      <c r="A284" s="128" t="s">
        <v>1245</v>
      </c>
      <c r="B284" s="129" t="s">
        <v>1246</v>
      </c>
      <c r="C284" s="129">
        <v>4</v>
      </c>
      <c r="D284" s="126"/>
    </row>
    <row r="285" spans="1:4" ht="15.75" x14ac:dyDescent="0.25">
      <c r="A285" s="128" t="s">
        <v>1247</v>
      </c>
      <c r="B285" s="129" t="s">
        <v>1248</v>
      </c>
      <c r="C285" s="129">
        <v>8</v>
      </c>
      <c r="D285" s="126"/>
    </row>
    <row r="286" spans="1:4" ht="31.5" x14ac:dyDescent="0.25">
      <c r="A286" s="128" t="s">
        <v>1249</v>
      </c>
      <c r="B286" s="129" t="s">
        <v>1250</v>
      </c>
      <c r="C286" s="129">
        <v>7</v>
      </c>
      <c r="D286" s="126"/>
    </row>
    <row r="287" spans="1:4" ht="31.5" x14ac:dyDescent="0.25">
      <c r="A287" s="128" t="s">
        <v>1251</v>
      </c>
      <c r="B287" s="129" t="s">
        <v>1252</v>
      </c>
      <c r="C287" s="129">
        <v>6</v>
      </c>
      <c r="D287" s="126"/>
    </row>
    <row r="288" spans="1:4" ht="31.5" x14ac:dyDescent="0.25">
      <c r="A288" s="128" t="s">
        <v>1253</v>
      </c>
      <c r="B288" s="129" t="s">
        <v>1254</v>
      </c>
      <c r="C288" s="129">
        <v>8</v>
      </c>
      <c r="D288" s="126"/>
    </row>
    <row r="289" spans="1:4" ht="31.5" x14ac:dyDescent="0.25">
      <c r="A289" s="128" t="s">
        <v>1255</v>
      </c>
      <c r="B289" s="129" t="s">
        <v>1256</v>
      </c>
      <c r="C289" s="129">
        <v>7</v>
      </c>
      <c r="D289" s="126"/>
    </row>
    <row r="290" spans="1:4" ht="15.75" x14ac:dyDescent="0.25">
      <c r="A290" s="128" t="s">
        <v>1257</v>
      </c>
      <c r="B290" s="129" t="s">
        <v>1258</v>
      </c>
      <c r="C290" s="129">
        <v>6</v>
      </c>
      <c r="D290" s="126"/>
    </row>
    <row r="291" spans="1:4" ht="31.5" x14ac:dyDescent="0.25">
      <c r="A291" s="128" t="s">
        <v>1259</v>
      </c>
      <c r="B291" s="129" t="s">
        <v>1260</v>
      </c>
      <c r="C291" s="129">
        <v>4</v>
      </c>
      <c r="D291" s="126"/>
    </row>
    <row r="292" spans="1:4" ht="15.75" x14ac:dyDescent="0.25">
      <c r="A292" s="128" t="s">
        <v>1261</v>
      </c>
      <c r="B292" s="129" t="s">
        <v>1262</v>
      </c>
      <c r="C292" s="129">
        <v>4</v>
      </c>
      <c r="D292" s="126"/>
    </row>
    <row r="293" spans="1:4" ht="15.75" x14ac:dyDescent="0.25">
      <c r="A293" s="128" t="s">
        <v>1263</v>
      </c>
      <c r="B293" s="129" t="s">
        <v>1264</v>
      </c>
      <c r="C293" s="129">
        <v>5</v>
      </c>
      <c r="D293" s="126"/>
    </row>
    <row r="294" spans="1:4" ht="15.75" x14ac:dyDescent="0.25">
      <c r="A294" s="128" t="s">
        <v>1265</v>
      </c>
      <c r="B294" s="129" t="s">
        <v>1266</v>
      </c>
      <c r="C294" s="129">
        <v>1</v>
      </c>
      <c r="D294" s="126"/>
    </row>
    <row r="295" spans="1:4" ht="15.75" x14ac:dyDescent="0.25">
      <c r="A295" s="128" t="s">
        <v>1267</v>
      </c>
      <c r="B295" s="129" t="s">
        <v>1268</v>
      </c>
      <c r="C295" s="129">
        <v>4</v>
      </c>
      <c r="D295" s="126"/>
    </row>
    <row r="296" spans="1:4" ht="15.75" x14ac:dyDescent="0.25">
      <c r="A296" s="128" t="s">
        <v>1269</v>
      </c>
      <c r="B296" s="129" t="s">
        <v>1270</v>
      </c>
      <c r="C296" s="129">
        <v>7</v>
      </c>
      <c r="D296" s="126"/>
    </row>
    <row r="297" spans="1:4" ht="15.75" x14ac:dyDescent="0.25">
      <c r="A297" s="128" t="s">
        <v>1271</v>
      </c>
      <c r="B297" s="129" t="s">
        <v>1272</v>
      </c>
      <c r="C297" s="129">
        <v>6</v>
      </c>
      <c r="D297" s="126"/>
    </row>
    <row r="298" spans="1:4" ht="15.75" x14ac:dyDescent="0.25">
      <c r="A298" s="128" t="s">
        <v>1273</v>
      </c>
      <c r="B298" s="129" t="s">
        <v>1274</v>
      </c>
      <c r="C298" s="129">
        <v>5</v>
      </c>
      <c r="D298" s="126"/>
    </row>
    <row r="299" spans="1:4" ht="15.75" x14ac:dyDescent="0.25">
      <c r="A299" s="128" t="s">
        <v>1275</v>
      </c>
      <c r="B299" s="129" t="s">
        <v>1276</v>
      </c>
      <c r="C299" s="129">
        <v>5</v>
      </c>
      <c r="D299" s="126"/>
    </row>
    <row r="300" spans="1:4" ht="15.75" x14ac:dyDescent="0.25">
      <c r="A300" s="128" t="s">
        <v>1277</v>
      </c>
      <c r="B300" s="129" t="s">
        <v>1278</v>
      </c>
      <c r="C300" s="129">
        <v>3</v>
      </c>
      <c r="D300" s="126"/>
    </row>
    <row r="301" spans="1:4" ht="15.75" x14ac:dyDescent="0.25">
      <c r="A301" s="128" t="s">
        <v>1279</v>
      </c>
      <c r="B301" s="129" t="s">
        <v>1280</v>
      </c>
      <c r="C301" s="129">
        <v>6</v>
      </c>
      <c r="D301" s="126"/>
    </row>
    <row r="302" spans="1:4" ht="15.75" x14ac:dyDescent="0.25">
      <c r="A302" s="128" t="s">
        <v>1281</v>
      </c>
      <c r="B302" s="129" t="s">
        <v>1282</v>
      </c>
      <c r="C302" s="129">
        <v>5</v>
      </c>
      <c r="D302" s="126"/>
    </row>
    <row r="303" spans="1:4" ht="15.75" x14ac:dyDescent="0.25">
      <c r="A303" s="128" t="s">
        <v>1283</v>
      </c>
      <c r="B303" s="129" t="s">
        <v>1284</v>
      </c>
      <c r="C303" s="129">
        <v>5</v>
      </c>
      <c r="D303" s="126"/>
    </row>
    <row r="304" spans="1:4" ht="15.75" x14ac:dyDescent="0.25">
      <c r="A304" s="128" t="s">
        <v>1285</v>
      </c>
      <c r="B304" s="129" t="s">
        <v>1286</v>
      </c>
      <c r="C304" s="129">
        <v>6</v>
      </c>
      <c r="D304" s="126"/>
    </row>
    <row r="305" spans="1:4" ht="15.75" x14ac:dyDescent="0.25">
      <c r="A305" s="128" t="s">
        <v>1287</v>
      </c>
      <c r="B305" s="129" t="s">
        <v>1288</v>
      </c>
      <c r="C305" s="129">
        <v>5</v>
      </c>
      <c r="D305" s="126"/>
    </row>
    <row r="306" spans="1:4" ht="15.75" x14ac:dyDescent="0.25">
      <c r="A306" s="128" t="s">
        <v>1289</v>
      </c>
      <c r="B306" s="129" t="s">
        <v>1290</v>
      </c>
      <c r="C306" s="129">
        <v>5</v>
      </c>
      <c r="D306" s="126"/>
    </row>
    <row r="307" spans="1:4" ht="15.75" x14ac:dyDescent="0.25">
      <c r="A307" s="128" t="s">
        <v>1291</v>
      </c>
      <c r="B307" s="129" t="s">
        <v>724</v>
      </c>
      <c r="C307" s="129">
        <v>2</v>
      </c>
      <c r="D307" s="126"/>
    </row>
    <row r="308" spans="1:4" ht="31.5" x14ac:dyDescent="0.25">
      <c r="A308" s="128" t="s">
        <v>1292</v>
      </c>
      <c r="B308" s="129" t="s">
        <v>1293</v>
      </c>
      <c r="C308" s="129">
        <v>1</v>
      </c>
      <c r="D308" s="126"/>
    </row>
    <row r="309" spans="1:4" ht="15.75" x14ac:dyDescent="0.25">
      <c r="A309" s="128" t="s">
        <v>1294</v>
      </c>
      <c r="B309" s="129" t="s">
        <v>1295</v>
      </c>
      <c r="C309" s="129">
        <v>4</v>
      </c>
      <c r="D309" s="126"/>
    </row>
    <row r="310" spans="1:4" ht="15.75" x14ac:dyDescent="0.25">
      <c r="A310" s="128" t="s">
        <v>1296</v>
      </c>
      <c r="B310" s="129" t="s">
        <v>1297</v>
      </c>
      <c r="C310" s="129">
        <v>5</v>
      </c>
      <c r="D310" s="126"/>
    </row>
    <row r="311" spans="1:4" ht="15.75" x14ac:dyDescent="0.25">
      <c r="A311" s="128" t="s">
        <v>1298</v>
      </c>
      <c r="B311" s="129" t="s">
        <v>1299</v>
      </c>
      <c r="C311" s="129">
        <v>3</v>
      </c>
      <c r="D311" s="126"/>
    </row>
    <row r="312" spans="1:4" ht="15.75" x14ac:dyDescent="0.25">
      <c r="A312" s="128" t="s">
        <v>1300</v>
      </c>
      <c r="B312" s="129" t="s">
        <v>1301</v>
      </c>
      <c r="C312" s="129">
        <v>6</v>
      </c>
      <c r="D312" s="126"/>
    </row>
    <row r="313" spans="1:4" ht="15.75" x14ac:dyDescent="0.25">
      <c r="A313" s="128" t="s">
        <v>1302</v>
      </c>
      <c r="B313" s="129" t="s">
        <v>1303</v>
      </c>
      <c r="C313" s="129">
        <v>4</v>
      </c>
      <c r="D313" s="126"/>
    </row>
    <row r="314" spans="1:4" ht="15.75" x14ac:dyDescent="0.25">
      <c r="A314" s="128" t="s">
        <v>1304</v>
      </c>
      <c r="B314" s="129" t="s">
        <v>1305</v>
      </c>
      <c r="C314" s="129">
        <v>5</v>
      </c>
      <c r="D314" s="126"/>
    </row>
    <row r="315" spans="1:4" ht="15.75" x14ac:dyDescent="0.25">
      <c r="A315" s="128" t="s">
        <v>1306</v>
      </c>
      <c r="B315" s="129" t="s">
        <v>1307</v>
      </c>
      <c r="C315" s="129">
        <v>4</v>
      </c>
      <c r="D315" s="126"/>
    </row>
    <row r="316" spans="1:4" ht="15.75" x14ac:dyDescent="0.25">
      <c r="A316" s="128" t="s">
        <v>1308</v>
      </c>
      <c r="B316" s="129" t="s">
        <v>1309</v>
      </c>
      <c r="C316" s="129">
        <v>6</v>
      </c>
      <c r="D316" s="126"/>
    </row>
    <row r="317" spans="1:4" ht="15.75" x14ac:dyDescent="0.25">
      <c r="A317" s="128" t="s">
        <v>1310</v>
      </c>
      <c r="B317" s="129" t="s">
        <v>1311</v>
      </c>
      <c r="C317" s="129">
        <v>6</v>
      </c>
      <c r="D317" s="126"/>
    </row>
    <row r="318" spans="1:4" ht="15.75" x14ac:dyDescent="0.25">
      <c r="A318" s="128" t="s">
        <v>1312</v>
      </c>
      <c r="B318" s="129" t="s">
        <v>1313</v>
      </c>
      <c r="C318" s="129">
        <v>4</v>
      </c>
      <c r="D318" s="126"/>
    </row>
    <row r="319" spans="1:4" ht="15.75" x14ac:dyDescent="0.25">
      <c r="A319" s="128" t="s">
        <v>1314</v>
      </c>
      <c r="B319" s="129" t="s">
        <v>1315</v>
      </c>
      <c r="C319" s="129">
        <v>6</v>
      </c>
      <c r="D319" s="126"/>
    </row>
    <row r="320" spans="1:4" ht="15.75" x14ac:dyDescent="0.25">
      <c r="A320" s="128" t="s">
        <v>1316</v>
      </c>
      <c r="B320" s="129" t="s">
        <v>1317</v>
      </c>
      <c r="C320" s="129">
        <v>3</v>
      </c>
      <c r="D320" s="126"/>
    </row>
    <row r="321" spans="1:4" ht="15.75" x14ac:dyDescent="0.25">
      <c r="A321" s="128" t="s">
        <v>1318</v>
      </c>
      <c r="B321" s="129" t="s">
        <v>1319</v>
      </c>
      <c r="C321" s="129">
        <v>5</v>
      </c>
      <c r="D321" s="126"/>
    </row>
    <row r="322" spans="1:4" ht="15.75" x14ac:dyDescent="0.25">
      <c r="A322" s="128" t="s">
        <v>1320</v>
      </c>
      <c r="B322" s="129" t="s">
        <v>1321</v>
      </c>
      <c r="C322" s="129">
        <v>4</v>
      </c>
      <c r="D322" s="126"/>
    </row>
    <row r="323" spans="1:4" ht="15.75" x14ac:dyDescent="0.25">
      <c r="A323" s="128" t="s">
        <v>1322</v>
      </c>
      <c r="B323" s="129" t="s">
        <v>1323</v>
      </c>
      <c r="C323" s="129">
        <v>3</v>
      </c>
      <c r="D323" s="126"/>
    </row>
    <row r="324" spans="1:4" ht="15.75" x14ac:dyDescent="0.25">
      <c r="A324" s="128" t="s">
        <v>1324</v>
      </c>
      <c r="B324" s="129" t="s">
        <v>1325</v>
      </c>
      <c r="C324" s="129">
        <v>4</v>
      </c>
      <c r="D324" s="126"/>
    </row>
    <row r="325" spans="1:4" ht="15.75" x14ac:dyDescent="0.25">
      <c r="A325" s="128" t="s">
        <v>1326</v>
      </c>
      <c r="B325" s="129" t="s">
        <v>1327</v>
      </c>
      <c r="C325" s="129">
        <v>5</v>
      </c>
      <c r="D325" s="126"/>
    </row>
    <row r="326" spans="1:4" ht="15.75" x14ac:dyDescent="0.25">
      <c r="A326" s="128" t="s">
        <v>1328</v>
      </c>
      <c r="B326" s="129" t="s">
        <v>1329</v>
      </c>
      <c r="C326" s="129">
        <v>4</v>
      </c>
      <c r="D326" s="126"/>
    </row>
    <row r="327" spans="1:4" ht="15.75" x14ac:dyDescent="0.25">
      <c r="A327" s="128" t="s">
        <v>1330</v>
      </c>
      <c r="B327" s="129" t="s">
        <v>1331</v>
      </c>
      <c r="C327" s="129">
        <v>5</v>
      </c>
      <c r="D327" s="126"/>
    </row>
    <row r="328" spans="1:4" ht="15.75" x14ac:dyDescent="0.25">
      <c r="A328" s="128" t="s">
        <v>1332</v>
      </c>
      <c r="B328" s="129" t="s">
        <v>1333</v>
      </c>
      <c r="C328" s="129">
        <v>4</v>
      </c>
      <c r="D328" s="126"/>
    </row>
    <row r="329" spans="1:4" ht="15.75" x14ac:dyDescent="0.25">
      <c r="A329" s="128" t="s">
        <v>223</v>
      </c>
      <c r="B329" s="129" t="s">
        <v>1334</v>
      </c>
      <c r="C329" s="129">
        <v>4</v>
      </c>
      <c r="D329" s="126"/>
    </row>
    <row r="330" spans="1:4" ht="15.75" x14ac:dyDescent="0.25">
      <c r="A330" s="128" t="s">
        <v>1335</v>
      </c>
      <c r="B330" s="129" t="s">
        <v>1336</v>
      </c>
      <c r="C330" s="129">
        <v>5</v>
      </c>
      <c r="D330" s="126"/>
    </row>
    <row r="331" spans="1:4" ht="31.5" x14ac:dyDescent="0.25">
      <c r="A331" s="128" t="s">
        <v>1337</v>
      </c>
      <c r="B331" s="129" t="s">
        <v>1338</v>
      </c>
      <c r="C331" s="129">
        <v>6</v>
      </c>
      <c r="D331" s="126"/>
    </row>
    <row r="332" spans="1:4" ht="15.75" x14ac:dyDescent="0.25">
      <c r="A332" s="128" t="s">
        <v>1339</v>
      </c>
      <c r="B332" s="129" t="s">
        <v>1340</v>
      </c>
      <c r="C332" s="129">
        <v>5</v>
      </c>
      <c r="D332" s="126"/>
    </row>
    <row r="333" spans="1:4" ht="15.75" x14ac:dyDescent="0.25">
      <c r="A333" s="128" t="s">
        <v>413</v>
      </c>
      <c r="B333" s="129" t="s">
        <v>1341</v>
      </c>
      <c r="C333" s="129">
        <v>5</v>
      </c>
      <c r="D333" s="126"/>
    </row>
    <row r="334" spans="1:4" ht="15.75" x14ac:dyDescent="0.25">
      <c r="A334" s="128" t="s">
        <v>1342</v>
      </c>
      <c r="B334" s="129" t="s">
        <v>1343</v>
      </c>
      <c r="C334" s="129">
        <v>6</v>
      </c>
      <c r="D334" s="126"/>
    </row>
    <row r="335" spans="1:4" ht="15.75" x14ac:dyDescent="0.25">
      <c r="A335" s="128" t="s">
        <v>1344</v>
      </c>
      <c r="B335" s="129" t="s">
        <v>1345</v>
      </c>
      <c r="C335" s="129">
        <v>5</v>
      </c>
      <c r="D335" s="126"/>
    </row>
    <row r="336" spans="1:4" ht="15.75" x14ac:dyDescent="0.25">
      <c r="A336" s="128" t="s">
        <v>1346</v>
      </c>
      <c r="B336" s="129" t="s">
        <v>1347</v>
      </c>
      <c r="C336" s="129">
        <v>5</v>
      </c>
      <c r="D336" s="126"/>
    </row>
    <row r="337" spans="1:4" ht="15.75" x14ac:dyDescent="0.25">
      <c r="A337" s="128" t="s">
        <v>1348</v>
      </c>
      <c r="B337" s="129" t="s">
        <v>1349</v>
      </c>
      <c r="C337" s="129">
        <v>6</v>
      </c>
      <c r="D337" s="126"/>
    </row>
    <row r="338" spans="1:4" ht="15.75" x14ac:dyDescent="0.25">
      <c r="A338" s="128" t="s">
        <v>1350</v>
      </c>
      <c r="B338" s="129" t="s">
        <v>1351</v>
      </c>
      <c r="C338" s="129">
        <v>6</v>
      </c>
      <c r="D338" s="126"/>
    </row>
    <row r="339" spans="1:4" ht="15.75" x14ac:dyDescent="0.25">
      <c r="A339" s="128" t="s">
        <v>240</v>
      </c>
      <c r="B339" s="129" t="s">
        <v>1352</v>
      </c>
      <c r="C339" s="129">
        <v>6</v>
      </c>
      <c r="D339" s="126"/>
    </row>
    <row r="340" spans="1:4" ht="31.5" x14ac:dyDescent="0.25">
      <c r="A340" s="128" t="s">
        <v>1353</v>
      </c>
      <c r="B340" s="129" t="s">
        <v>1354</v>
      </c>
      <c r="C340" s="129">
        <v>6</v>
      </c>
      <c r="D340" s="126"/>
    </row>
    <row r="341" spans="1:4" ht="15.75" x14ac:dyDescent="0.25">
      <c r="A341" s="128" t="s">
        <v>1355</v>
      </c>
      <c r="B341" s="129" t="s">
        <v>1356</v>
      </c>
      <c r="C341" s="129">
        <v>6</v>
      </c>
      <c r="D341" s="126"/>
    </row>
    <row r="342" spans="1:4" ht="15.75" x14ac:dyDescent="0.25">
      <c r="A342" s="128" t="s">
        <v>1357</v>
      </c>
      <c r="B342" s="129" t="s">
        <v>1358</v>
      </c>
      <c r="C342" s="129">
        <v>5</v>
      </c>
      <c r="D342" s="126"/>
    </row>
    <row r="343" spans="1:4" ht="15.75" x14ac:dyDescent="0.25">
      <c r="A343" s="128" t="s">
        <v>1359</v>
      </c>
      <c r="B343" s="129" t="s">
        <v>1360</v>
      </c>
      <c r="C343" s="129">
        <v>6</v>
      </c>
      <c r="D343" s="126"/>
    </row>
    <row r="344" spans="1:4" ht="15.75" x14ac:dyDescent="0.25">
      <c r="A344" s="128" t="s">
        <v>290</v>
      </c>
      <c r="B344" s="129" t="s">
        <v>1361</v>
      </c>
      <c r="C344" s="129">
        <v>5</v>
      </c>
      <c r="D344" s="126"/>
    </row>
    <row r="345" spans="1:4" ht="15.75" x14ac:dyDescent="0.25">
      <c r="A345" s="128" t="s">
        <v>1362</v>
      </c>
      <c r="B345" s="129" t="s">
        <v>1363</v>
      </c>
      <c r="C345" s="129">
        <v>6</v>
      </c>
      <c r="D345" s="126"/>
    </row>
    <row r="346" spans="1:4" ht="15.75" x14ac:dyDescent="0.25">
      <c r="A346" s="128" t="s">
        <v>1364</v>
      </c>
      <c r="B346" s="129" t="s">
        <v>1365</v>
      </c>
      <c r="C346" s="129">
        <v>6</v>
      </c>
      <c r="D346" s="126"/>
    </row>
    <row r="347" spans="1:4" ht="15.75" x14ac:dyDescent="0.25">
      <c r="A347" s="128" t="s">
        <v>1366</v>
      </c>
      <c r="B347" s="129" t="s">
        <v>1367</v>
      </c>
      <c r="C347" s="129">
        <v>4</v>
      </c>
      <c r="D347" s="126"/>
    </row>
    <row r="348" spans="1:4" ht="15.75" x14ac:dyDescent="0.25">
      <c r="A348" s="128" t="s">
        <v>1368</v>
      </c>
      <c r="B348" s="129" t="s">
        <v>1369</v>
      </c>
      <c r="C348" s="129">
        <v>5</v>
      </c>
      <c r="D348" s="126"/>
    </row>
    <row r="349" spans="1:4" ht="15.75" x14ac:dyDescent="0.25">
      <c r="A349" s="128" t="s">
        <v>1370</v>
      </c>
      <c r="B349" s="129" t="s">
        <v>1371</v>
      </c>
      <c r="C349" s="129">
        <v>4</v>
      </c>
      <c r="D349" s="126"/>
    </row>
    <row r="350" spans="1:4" ht="15.75" x14ac:dyDescent="0.25">
      <c r="A350" s="128" t="s">
        <v>1372</v>
      </c>
      <c r="B350" s="129" t="s">
        <v>1373</v>
      </c>
      <c r="C350" s="129">
        <v>3</v>
      </c>
      <c r="D350" s="126"/>
    </row>
    <row r="351" spans="1:4" ht="15.75" x14ac:dyDescent="0.25">
      <c r="A351" s="128" t="s">
        <v>1374</v>
      </c>
      <c r="B351" s="129" t="s">
        <v>1375</v>
      </c>
      <c r="C351" s="129">
        <v>2</v>
      </c>
      <c r="D351" s="126"/>
    </row>
    <row r="352" spans="1:4" ht="15.75" x14ac:dyDescent="0.25">
      <c r="A352" s="128" t="s">
        <v>1376</v>
      </c>
      <c r="B352" s="129" t="s">
        <v>1377</v>
      </c>
      <c r="C352" s="129">
        <v>3</v>
      </c>
      <c r="D352" s="126"/>
    </row>
    <row r="353" spans="1:4" ht="15.75" x14ac:dyDescent="0.25">
      <c r="A353" s="128" t="s">
        <v>1378</v>
      </c>
      <c r="B353" s="129" t="s">
        <v>724</v>
      </c>
      <c r="C353" s="129">
        <v>2</v>
      </c>
      <c r="D353" s="126"/>
    </row>
    <row r="354" spans="1:4" ht="15.75" x14ac:dyDescent="0.25">
      <c r="A354" s="128" t="s">
        <v>1379</v>
      </c>
      <c r="B354" s="129" t="s">
        <v>1380</v>
      </c>
      <c r="C354" s="129">
        <v>7</v>
      </c>
      <c r="D354" s="126"/>
    </row>
    <row r="355" spans="1:4" ht="15.75" x14ac:dyDescent="0.25">
      <c r="A355" s="128" t="s">
        <v>1381</v>
      </c>
      <c r="B355" s="129" t="s">
        <v>1382</v>
      </c>
      <c r="C355" s="129">
        <v>6</v>
      </c>
      <c r="D355" s="126"/>
    </row>
    <row r="356" spans="1:4" ht="15.75" x14ac:dyDescent="0.25">
      <c r="A356" s="128" t="s">
        <v>1383</v>
      </c>
      <c r="B356" s="129" t="s">
        <v>1384</v>
      </c>
      <c r="C356" s="129">
        <v>7</v>
      </c>
      <c r="D356" s="126"/>
    </row>
    <row r="357" spans="1:4" ht="15.75" x14ac:dyDescent="0.25">
      <c r="A357" s="128" t="s">
        <v>1385</v>
      </c>
      <c r="B357" s="129" t="s">
        <v>1386</v>
      </c>
      <c r="C357" s="129">
        <v>5</v>
      </c>
      <c r="D357" s="126"/>
    </row>
    <row r="358" spans="1:4" ht="15.75" x14ac:dyDescent="0.25">
      <c r="A358" s="128" t="s">
        <v>1387</v>
      </c>
      <c r="B358" s="129" t="s">
        <v>1388</v>
      </c>
      <c r="C358" s="129">
        <v>5</v>
      </c>
      <c r="D358" s="126"/>
    </row>
    <row r="359" spans="1:4" ht="15.75" x14ac:dyDescent="0.25">
      <c r="A359" s="128" t="s">
        <v>1389</v>
      </c>
      <c r="B359" s="129" t="s">
        <v>1390</v>
      </c>
      <c r="C359" s="129">
        <v>6</v>
      </c>
      <c r="D359" s="126"/>
    </row>
    <row r="360" spans="1:4" ht="15.75" x14ac:dyDescent="0.25">
      <c r="A360" s="128" t="s">
        <v>1391</v>
      </c>
      <c r="B360" s="129" t="s">
        <v>1392</v>
      </c>
      <c r="C360" s="129">
        <v>5</v>
      </c>
      <c r="D360" s="126"/>
    </row>
    <row r="361" spans="1:4" ht="15.75" x14ac:dyDescent="0.25">
      <c r="A361" s="128" t="s">
        <v>1393</v>
      </c>
      <c r="B361" s="129" t="s">
        <v>1394</v>
      </c>
      <c r="C361" s="129">
        <v>4</v>
      </c>
      <c r="D361" s="126"/>
    </row>
    <row r="362" spans="1:4" ht="15.75" x14ac:dyDescent="0.25">
      <c r="A362" s="128" t="s">
        <v>1395</v>
      </c>
      <c r="B362" s="129" t="s">
        <v>1396</v>
      </c>
      <c r="C362" s="129">
        <v>2</v>
      </c>
      <c r="D362" s="126"/>
    </row>
    <row r="363" spans="1:4" ht="15.75" x14ac:dyDescent="0.25">
      <c r="A363" s="128" t="s">
        <v>1397</v>
      </c>
      <c r="B363" s="129" t="s">
        <v>1398</v>
      </c>
      <c r="C363" s="129">
        <v>4</v>
      </c>
      <c r="D363" s="126"/>
    </row>
    <row r="364" spans="1:4" ht="15.75" x14ac:dyDescent="0.25">
      <c r="A364" s="128" t="s">
        <v>1399</v>
      </c>
      <c r="B364" s="129" t="s">
        <v>1400</v>
      </c>
      <c r="C364" s="129">
        <v>4</v>
      </c>
      <c r="D364" s="126"/>
    </row>
    <row r="365" spans="1:4" ht="15.75" x14ac:dyDescent="0.25">
      <c r="A365" s="128" t="s">
        <v>1401</v>
      </c>
      <c r="B365" s="129" t="s">
        <v>1402</v>
      </c>
      <c r="C365" s="129">
        <v>5</v>
      </c>
      <c r="D365" s="126"/>
    </row>
    <row r="366" spans="1:4" ht="15.75" x14ac:dyDescent="0.25">
      <c r="A366" s="128" t="s">
        <v>1403</v>
      </c>
      <c r="B366" s="129" t="s">
        <v>1404</v>
      </c>
      <c r="C366" s="129">
        <v>2</v>
      </c>
      <c r="D366" s="126"/>
    </row>
    <row r="367" spans="1:4" ht="15.75" x14ac:dyDescent="0.25">
      <c r="A367" s="128" t="s">
        <v>1405</v>
      </c>
      <c r="B367" s="129" t="s">
        <v>1406</v>
      </c>
      <c r="C367" s="129">
        <v>4</v>
      </c>
      <c r="D367" s="126"/>
    </row>
    <row r="368" spans="1:4" ht="15.75" x14ac:dyDescent="0.25">
      <c r="A368" s="128" t="s">
        <v>1407</v>
      </c>
      <c r="B368" s="129" t="s">
        <v>1408</v>
      </c>
      <c r="C368" s="129">
        <v>4</v>
      </c>
      <c r="D368" s="126"/>
    </row>
    <row r="369" spans="1:4" ht="15.75" x14ac:dyDescent="0.25">
      <c r="A369" s="128" t="s">
        <v>1409</v>
      </c>
      <c r="B369" s="129" t="s">
        <v>1410</v>
      </c>
      <c r="C369" s="129">
        <v>5</v>
      </c>
      <c r="D369" s="126"/>
    </row>
    <row r="370" spans="1:4" ht="15.75" x14ac:dyDescent="0.25">
      <c r="A370" s="128" t="s">
        <v>1411</v>
      </c>
      <c r="B370" s="129" t="s">
        <v>1412</v>
      </c>
      <c r="C370" s="129">
        <v>8</v>
      </c>
      <c r="D370" s="126"/>
    </row>
    <row r="371" spans="1:4" ht="15.75" x14ac:dyDescent="0.25">
      <c r="A371" s="128" t="s">
        <v>1413</v>
      </c>
      <c r="B371" s="129" t="s">
        <v>1414</v>
      </c>
      <c r="C371" s="129">
        <v>3</v>
      </c>
      <c r="D371" s="126"/>
    </row>
    <row r="372" spans="1:4" ht="15.75" x14ac:dyDescent="0.25">
      <c r="A372" s="128" t="s">
        <v>1415</v>
      </c>
      <c r="B372" s="129" t="s">
        <v>1416</v>
      </c>
      <c r="C372" s="129">
        <v>4</v>
      </c>
      <c r="D372" s="126"/>
    </row>
    <row r="373" spans="1:4" ht="15.75" x14ac:dyDescent="0.25">
      <c r="A373" s="128" t="s">
        <v>1417</v>
      </c>
      <c r="B373" s="129" t="s">
        <v>1418</v>
      </c>
      <c r="C373" s="129">
        <v>4</v>
      </c>
      <c r="D373" s="126"/>
    </row>
    <row r="374" spans="1:4" ht="31.5" x14ac:dyDescent="0.25">
      <c r="A374" s="128" t="s">
        <v>1419</v>
      </c>
      <c r="B374" s="129" t="s">
        <v>1420</v>
      </c>
      <c r="C374" s="129">
        <v>4</v>
      </c>
      <c r="D374" s="126"/>
    </row>
    <row r="375" spans="1:4" ht="15.75" x14ac:dyDescent="0.25">
      <c r="A375" s="128" t="s">
        <v>1421</v>
      </c>
      <c r="B375" s="129" t="s">
        <v>1422</v>
      </c>
      <c r="C375" s="129">
        <v>5</v>
      </c>
      <c r="D375" s="126"/>
    </row>
    <row r="376" spans="1:4" ht="15.75" x14ac:dyDescent="0.25">
      <c r="A376" s="128" t="s">
        <v>1423</v>
      </c>
      <c r="B376" s="129" t="s">
        <v>1424</v>
      </c>
      <c r="C376" s="129">
        <v>5</v>
      </c>
      <c r="D376" s="126"/>
    </row>
    <row r="377" spans="1:4" ht="15.75" x14ac:dyDescent="0.25">
      <c r="A377" s="128" t="s">
        <v>1425</v>
      </c>
      <c r="B377" s="129" t="s">
        <v>1426</v>
      </c>
      <c r="C377" s="129">
        <v>5</v>
      </c>
      <c r="D377" s="126"/>
    </row>
    <row r="378" spans="1:4" ht="15.75" x14ac:dyDescent="0.25">
      <c r="A378" s="128" t="s">
        <v>1427</v>
      </c>
      <c r="B378" s="129" t="s">
        <v>1428</v>
      </c>
      <c r="C378" s="129">
        <v>4</v>
      </c>
      <c r="D378" s="126"/>
    </row>
    <row r="379" spans="1:4" ht="15.75" x14ac:dyDescent="0.25">
      <c r="A379" s="128" t="s">
        <v>1429</v>
      </c>
      <c r="B379" s="129" t="s">
        <v>1430</v>
      </c>
      <c r="C379" s="129">
        <v>6</v>
      </c>
      <c r="D379" s="126"/>
    </row>
    <row r="380" spans="1:4" ht="15.75" x14ac:dyDescent="0.25">
      <c r="A380" s="128" t="s">
        <v>1431</v>
      </c>
      <c r="B380" s="129" t="s">
        <v>1432</v>
      </c>
      <c r="C380" s="129">
        <v>4</v>
      </c>
      <c r="D380" s="126"/>
    </row>
    <row r="381" spans="1:4" ht="15.75" x14ac:dyDescent="0.25">
      <c r="A381" s="128" t="s">
        <v>1433</v>
      </c>
      <c r="B381" s="129" t="s">
        <v>724</v>
      </c>
      <c r="C381" s="129">
        <v>2</v>
      </c>
      <c r="D381" s="126"/>
    </row>
    <row r="382" spans="1:4" ht="15.75" x14ac:dyDescent="0.25">
      <c r="A382" s="128" t="s">
        <v>1434</v>
      </c>
      <c r="B382" s="129" t="s">
        <v>1435</v>
      </c>
      <c r="C382" s="129">
        <v>4</v>
      </c>
      <c r="D382" s="126"/>
    </row>
    <row r="383" spans="1:4" ht="15.75" x14ac:dyDescent="0.25">
      <c r="A383" s="128" t="s">
        <v>1436</v>
      </c>
      <c r="B383" s="129" t="s">
        <v>1437</v>
      </c>
      <c r="C383" s="129">
        <v>1</v>
      </c>
      <c r="D383" s="126"/>
    </row>
    <row r="384" spans="1:4" ht="15.75" x14ac:dyDescent="0.25">
      <c r="A384" s="128" t="s">
        <v>1438</v>
      </c>
      <c r="B384" s="129" t="s">
        <v>1439</v>
      </c>
      <c r="C384" s="129">
        <v>4</v>
      </c>
      <c r="D384" s="126"/>
    </row>
    <row r="385" spans="1:4" ht="15.75" x14ac:dyDescent="0.25">
      <c r="A385" s="128" t="s">
        <v>1440</v>
      </c>
      <c r="B385" s="129" t="s">
        <v>1441</v>
      </c>
      <c r="C385" s="129">
        <v>3</v>
      </c>
      <c r="D385" s="126"/>
    </row>
    <row r="386" spans="1:4" ht="15.75" x14ac:dyDescent="0.25">
      <c r="A386" s="128" t="s">
        <v>1442</v>
      </c>
      <c r="B386" s="129" t="s">
        <v>1443</v>
      </c>
      <c r="C386" s="129">
        <v>5</v>
      </c>
      <c r="D386" s="126"/>
    </row>
    <row r="387" spans="1:4" ht="15.75" x14ac:dyDescent="0.25">
      <c r="A387" s="128" t="s">
        <v>1444</v>
      </c>
      <c r="B387" s="129" t="s">
        <v>1445</v>
      </c>
      <c r="C387" s="129">
        <v>4</v>
      </c>
      <c r="D387" s="126"/>
    </row>
    <row r="388" spans="1:4" ht="15.75" x14ac:dyDescent="0.25">
      <c r="A388" s="128" t="s">
        <v>1446</v>
      </c>
      <c r="B388" s="129" t="s">
        <v>1447</v>
      </c>
      <c r="C388" s="129">
        <v>4</v>
      </c>
      <c r="D388" s="126"/>
    </row>
    <row r="389" spans="1:4" ht="15.75" x14ac:dyDescent="0.25">
      <c r="A389" s="128" t="s">
        <v>1448</v>
      </c>
      <c r="B389" s="129" t="s">
        <v>1449</v>
      </c>
      <c r="C389" s="129">
        <v>5</v>
      </c>
      <c r="D389" s="126"/>
    </row>
    <row r="390" spans="1:4" ht="15.75" x14ac:dyDescent="0.25">
      <c r="A390" s="128" t="s">
        <v>1450</v>
      </c>
      <c r="B390" s="129" t="s">
        <v>1451</v>
      </c>
      <c r="C390" s="129">
        <v>1</v>
      </c>
      <c r="D390" s="126"/>
    </row>
    <row r="391" spans="1:4" ht="15.75" x14ac:dyDescent="0.25">
      <c r="A391" s="128" t="s">
        <v>1452</v>
      </c>
      <c r="B391" s="129" t="s">
        <v>1453</v>
      </c>
      <c r="C391" s="129">
        <v>1</v>
      </c>
      <c r="D391" s="126"/>
    </row>
    <row r="392" spans="1:4" ht="15.75" x14ac:dyDescent="0.25">
      <c r="A392" s="128" t="s">
        <v>1454</v>
      </c>
      <c r="B392" s="129" t="s">
        <v>724</v>
      </c>
      <c r="C392" s="129">
        <v>2</v>
      </c>
      <c r="D392" s="126"/>
    </row>
    <row r="393" spans="1:4" ht="15.75" x14ac:dyDescent="0.25">
      <c r="A393" s="128" t="s">
        <v>1455</v>
      </c>
      <c r="B393" s="129" t="s">
        <v>1456</v>
      </c>
      <c r="C393" s="129">
        <v>1</v>
      </c>
      <c r="D393" s="126"/>
    </row>
    <row r="394" spans="1:4" ht="15.75" x14ac:dyDescent="0.25">
      <c r="A394" s="128" t="s">
        <v>1457</v>
      </c>
      <c r="B394" s="129" t="s">
        <v>1458</v>
      </c>
      <c r="C394" s="129">
        <v>1</v>
      </c>
      <c r="D394" s="126"/>
    </row>
    <row r="395" spans="1:4" ht="15.75" x14ac:dyDescent="0.25">
      <c r="A395" s="128" t="s">
        <v>1459</v>
      </c>
      <c r="B395" s="129" t="s">
        <v>1460</v>
      </c>
      <c r="C395" s="129">
        <v>1</v>
      </c>
      <c r="D395" s="126"/>
    </row>
    <row r="396" spans="1:4" ht="15.75" x14ac:dyDescent="0.25">
      <c r="A396" s="128" t="s">
        <v>1461</v>
      </c>
      <c r="B396" s="129" t="s">
        <v>1462</v>
      </c>
      <c r="C396" s="129">
        <v>1</v>
      </c>
      <c r="D396" s="126"/>
    </row>
    <row r="397" spans="1:4" ht="15.75" x14ac:dyDescent="0.25">
      <c r="A397" s="128" t="s">
        <v>1463</v>
      </c>
      <c r="B397" s="129" t="s">
        <v>1464</v>
      </c>
      <c r="C397" s="129">
        <v>1</v>
      </c>
      <c r="D397" s="126"/>
    </row>
    <row r="398" spans="1:4" ht="15.75" x14ac:dyDescent="0.25">
      <c r="A398" s="128" t="s">
        <v>1465</v>
      </c>
      <c r="B398" s="129" t="s">
        <v>1466</v>
      </c>
      <c r="C398" s="129">
        <v>1</v>
      </c>
      <c r="D398" s="126"/>
    </row>
    <row r="399" spans="1:4" ht="15.75" x14ac:dyDescent="0.25">
      <c r="A399" s="128" t="s">
        <v>1467</v>
      </c>
      <c r="B399" s="129" t="s">
        <v>1468</v>
      </c>
      <c r="C399" s="129">
        <v>1</v>
      </c>
      <c r="D399" s="126"/>
    </row>
    <row r="400" spans="1:4" ht="15.75" x14ac:dyDescent="0.25">
      <c r="A400" s="128" t="s">
        <v>1469</v>
      </c>
      <c r="B400" s="129" t="s">
        <v>1470</v>
      </c>
      <c r="C400" s="129">
        <v>1</v>
      </c>
      <c r="D400" s="126"/>
    </row>
    <row r="401" spans="1:4" ht="15.75" x14ac:dyDescent="0.25">
      <c r="A401" s="128" t="s">
        <v>1471</v>
      </c>
      <c r="B401" s="129" t="s">
        <v>1472</v>
      </c>
      <c r="C401" s="129">
        <v>1</v>
      </c>
      <c r="D401" s="126"/>
    </row>
    <row r="402" spans="1:4" ht="15.75" x14ac:dyDescent="0.25">
      <c r="A402" s="128" t="s">
        <v>1473</v>
      </c>
      <c r="B402" s="129" t="s">
        <v>1474</v>
      </c>
      <c r="C402" s="129">
        <v>1</v>
      </c>
      <c r="D402" s="126"/>
    </row>
    <row r="403" spans="1:4" ht="15.75" x14ac:dyDescent="0.25">
      <c r="A403" s="128" t="s">
        <v>1475</v>
      </c>
      <c r="B403" s="129" t="s">
        <v>1476</v>
      </c>
      <c r="C403" s="129">
        <v>1</v>
      </c>
      <c r="D403" s="126"/>
    </row>
    <row r="404" spans="1:4" ht="15.75" x14ac:dyDescent="0.25">
      <c r="A404" s="128" t="s">
        <v>1477</v>
      </c>
      <c r="B404" s="129" t="s">
        <v>1478</v>
      </c>
      <c r="C404" s="129">
        <v>1</v>
      </c>
      <c r="D404" s="126"/>
    </row>
    <row r="405" spans="1:4" ht="15.75" x14ac:dyDescent="0.25">
      <c r="A405" s="128" t="s">
        <v>1479</v>
      </c>
      <c r="B405" s="129" t="s">
        <v>1480</v>
      </c>
      <c r="C405" s="129">
        <v>1</v>
      </c>
      <c r="D405" s="126"/>
    </row>
    <row r="406" spans="1:4" ht="15.75" x14ac:dyDescent="0.25">
      <c r="A406" s="128" t="s">
        <v>1481</v>
      </c>
      <c r="B406" s="129" t="s">
        <v>1482</v>
      </c>
      <c r="C406" s="129">
        <v>1</v>
      </c>
      <c r="D406" s="126"/>
    </row>
    <row r="407" spans="1:4" ht="15.75" x14ac:dyDescent="0.25">
      <c r="A407" s="128" t="s">
        <v>1483</v>
      </c>
      <c r="B407" s="129" t="s">
        <v>1484</v>
      </c>
      <c r="C407" s="129">
        <v>1</v>
      </c>
      <c r="D407" s="126"/>
    </row>
    <row r="408" spans="1:4" ht="15.75" x14ac:dyDescent="0.25">
      <c r="A408" s="128" t="s">
        <v>1485</v>
      </c>
      <c r="B408" s="129" t="s">
        <v>1486</v>
      </c>
      <c r="C408" s="129">
        <v>1</v>
      </c>
      <c r="D408" s="126"/>
    </row>
    <row r="409" spans="1:4" ht="31.5" x14ac:dyDescent="0.25">
      <c r="A409" s="128" t="s">
        <v>1487</v>
      </c>
      <c r="B409" s="129" t="s">
        <v>1488</v>
      </c>
      <c r="C409" s="129">
        <v>1</v>
      </c>
      <c r="D409" s="126"/>
    </row>
    <row r="410" spans="1:4" ht="31.5" x14ac:dyDescent="0.25">
      <c r="A410" s="128" t="s">
        <v>1489</v>
      </c>
      <c r="B410" s="129" t="s">
        <v>1490</v>
      </c>
      <c r="C410" s="129">
        <v>1</v>
      </c>
      <c r="D410" s="126"/>
    </row>
    <row r="411" spans="1:4" ht="15.75" x14ac:dyDescent="0.25">
      <c r="A411" s="128" t="s">
        <v>1491</v>
      </c>
      <c r="B411" s="129" t="s">
        <v>1492</v>
      </c>
      <c r="C411" s="129">
        <v>1</v>
      </c>
      <c r="D411" s="126"/>
    </row>
    <row r="412" spans="1:4" ht="15.75" x14ac:dyDescent="0.25">
      <c r="A412" s="128" t="s">
        <v>1493</v>
      </c>
      <c r="B412" s="129" t="s">
        <v>1494</v>
      </c>
      <c r="C412" s="129">
        <v>1</v>
      </c>
      <c r="D412" s="126"/>
    </row>
    <row r="413" spans="1:4" ht="15.75" x14ac:dyDescent="0.25">
      <c r="A413" s="128" t="s">
        <v>1495</v>
      </c>
      <c r="B413" s="129" t="s">
        <v>1496</v>
      </c>
      <c r="C413" s="129">
        <v>1</v>
      </c>
      <c r="D413" s="126"/>
    </row>
    <row r="414" spans="1:4" ht="15.75" x14ac:dyDescent="0.25">
      <c r="A414" s="128" t="s">
        <v>1497</v>
      </c>
      <c r="B414" s="129" t="s">
        <v>1498</v>
      </c>
      <c r="C414" s="129">
        <v>1</v>
      </c>
      <c r="D414" s="126"/>
    </row>
    <row r="415" spans="1:4" ht="15.75" x14ac:dyDescent="0.25">
      <c r="A415" s="128" t="s">
        <v>1499</v>
      </c>
      <c r="B415" s="129" t="s">
        <v>1500</v>
      </c>
      <c r="C415" s="129">
        <v>1</v>
      </c>
      <c r="D415" s="126"/>
    </row>
    <row r="416" spans="1:4" ht="15.75" x14ac:dyDescent="0.25">
      <c r="A416" s="128" t="s">
        <v>1501</v>
      </c>
      <c r="B416" s="129" t="s">
        <v>1502</v>
      </c>
      <c r="C416" s="129">
        <v>1</v>
      </c>
      <c r="D416" s="126"/>
    </row>
    <row r="417" spans="1:4" ht="15.75" x14ac:dyDescent="0.25">
      <c r="A417" s="128" t="s">
        <v>1503</v>
      </c>
      <c r="B417" s="129" t="s">
        <v>1504</v>
      </c>
      <c r="C417" s="129">
        <v>1</v>
      </c>
      <c r="D417" s="126"/>
    </row>
    <row r="418" spans="1:4" ht="15.75" x14ac:dyDescent="0.25">
      <c r="A418" s="128" t="s">
        <v>1505</v>
      </c>
      <c r="B418" s="129" t="s">
        <v>1506</v>
      </c>
      <c r="C418" s="129">
        <v>1</v>
      </c>
      <c r="D418" s="126"/>
    </row>
    <row r="419" spans="1:4" ht="15.75" x14ac:dyDescent="0.25">
      <c r="A419" s="128" t="s">
        <v>1507</v>
      </c>
      <c r="B419" s="129" t="s">
        <v>1508</v>
      </c>
      <c r="C419" s="129">
        <v>1</v>
      </c>
      <c r="D419" s="126"/>
    </row>
    <row r="420" spans="1:4" ht="15.75" x14ac:dyDescent="0.25">
      <c r="A420" s="128" t="s">
        <v>1509</v>
      </c>
      <c r="B420" s="129" t="s">
        <v>1510</v>
      </c>
      <c r="C420" s="129">
        <v>1</v>
      </c>
      <c r="D420" s="126"/>
    </row>
    <row r="421" spans="1:4" ht="15.75" x14ac:dyDescent="0.25">
      <c r="A421" s="128" t="s">
        <v>1511</v>
      </c>
      <c r="B421" s="129" t="s">
        <v>1512</v>
      </c>
      <c r="C421" s="129">
        <v>1</v>
      </c>
      <c r="D421" s="126"/>
    </row>
    <row r="422" spans="1:4" ht="15.75" x14ac:dyDescent="0.25">
      <c r="A422" s="128" t="s">
        <v>1513</v>
      </c>
      <c r="B422" s="129" t="s">
        <v>1514</v>
      </c>
      <c r="C422" s="129">
        <v>1</v>
      </c>
      <c r="D422" s="126"/>
    </row>
    <row r="423" spans="1:4" ht="15.75" x14ac:dyDescent="0.25">
      <c r="A423" s="128" t="s">
        <v>1515</v>
      </c>
      <c r="B423" s="129" t="s">
        <v>1516</v>
      </c>
      <c r="C423" s="129">
        <v>1</v>
      </c>
      <c r="D423" s="126"/>
    </row>
    <row r="424" spans="1:4" ht="15.75" x14ac:dyDescent="0.25">
      <c r="A424" s="128" t="s">
        <v>1517</v>
      </c>
      <c r="B424" s="129" t="s">
        <v>1518</v>
      </c>
      <c r="C424" s="129">
        <v>1</v>
      </c>
      <c r="D424" s="126"/>
    </row>
    <row r="425" spans="1:4" ht="15.75" x14ac:dyDescent="0.25">
      <c r="A425" s="128" t="s">
        <v>1519</v>
      </c>
      <c r="B425" s="129" t="s">
        <v>1520</v>
      </c>
      <c r="C425" s="129">
        <v>1</v>
      </c>
      <c r="D425" s="126"/>
    </row>
    <row r="426" spans="1:4" ht="15.75" x14ac:dyDescent="0.25">
      <c r="A426" s="128" t="s">
        <v>1521</v>
      </c>
      <c r="B426" s="129" t="s">
        <v>1522</v>
      </c>
      <c r="C426" s="129">
        <v>1</v>
      </c>
      <c r="D426" s="126"/>
    </row>
    <row r="427" spans="1:4" ht="15.75" x14ac:dyDescent="0.25">
      <c r="A427" s="128" t="s">
        <v>1523</v>
      </c>
      <c r="B427" s="129" t="s">
        <v>1524</v>
      </c>
      <c r="C427" s="129">
        <v>1</v>
      </c>
      <c r="D427" s="126"/>
    </row>
    <row r="428" spans="1:4" ht="15.75" x14ac:dyDescent="0.25">
      <c r="A428" s="128" t="s">
        <v>1525</v>
      </c>
      <c r="B428" s="129" t="s">
        <v>1526</v>
      </c>
      <c r="C428" s="129">
        <v>1</v>
      </c>
      <c r="D428" s="126"/>
    </row>
    <row r="429" spans="1:4" ht="15.75" x14ac:dyDescent="0.25">
      <c r="A429" s="128" t="s">
        <v>1527</v>
      </c>
      <c r="B429" s="129" t="s">
        <v>1514</v>
      </c>
      <c r="C429" s="129">
        <v>1</v>
      </c>
      <c r="D429" s="126"/>
    </row>
    <row r="430" spans="1:4" ht="15.75" x14ac:dyDescent="0.25">
      <c r="A430" s="128" t="s">
        <v>1528</v>
      </c>
      <c r="B430" s="129" t="s">
        <v>1529</v>
      </c>
      <c r="C430" s="129">
        <v>1</v>
      </c>
      <c r="D430" s="126"/>
    </row>
    <row r="431" spans="1:4" ht="15.75" x14ac:dyDescent="0.25">
      <c r="A431" s="128" t="s">
        <v>1530</v>
      </c>
      <c r="B431" s="129" t="s">
        <v>1531</v>
      </c>
      <c r="C431" s="129">
        <v>1</v>
      </c>
      <c r="D431" s="126"/>
    </row>
    <row r="432" spans="1:4" ht="15.75" x14ac:dyDescent="0.25">
      <c r="A432" s="128" t="s">
        <v>1532</v>
      </c>
      <c r="B432" s="129" t="s">
        <v>1533</v>
      </c>
      <c r="C432" s="129">
        <v>1</v>
      </c>
      <c r="D432" s="126"/>
    </row>
    <row r="433" spans="1:4" ht="15.75" x14ac:dyDescent="0.25">
      <c r="A433" s="128" t="s">
        <v>1534</v>
      </c>
      <c r="B433" s="129" t="s">
        <v>1535</v>
      </c>
      <c r="C433" s="129">
        <v>1</v>
      </c>
      <c r="D433" s="126"/>
    </row>
    <row r="434" spans="1:4" ht="15.75" x14ac:dyDescent="0.25">
      <c r="A434" s="128" t="s">
        <v>1536</v>
      </c>
      <c r="B434" s="129" t="s">
        <v>1537</v>
      </c>
      <c r="C434" s="129">
        <v>1</v>
      </c>
      <c r="D434" s="126"/>
    </row>
    <row r="435" spans="1:4" ht="15.75" x14ac:dyDescent="0.25">
      <c r="A435" s="128" t="s">
        <v>1538</v>
      </c>
      <c r="B435" s="129" t="s">
        <v>1539</v>
      </c>
      <c r="C435" s="129">
        <v>1</v>
      </c>
      <c r="D435" s="126"/>
    </row>
    <row r="436" spans="1:4" ht="15.75" x14ac:dyDescent="0.25">
      <c r="A436" s="128" t="s">
        <v>1540</v>
      </c>
      <c r="B436" s="129" t="s">
        <v>1541</v>
      </c>
      <c r="C436" s="129">
        <v>1</v>
      </c>
      <c r="D436" s="126"/>
    </row>
    <row r="437" spans="1:4" ht="15.75" x14ac:dyDescent="0.25">
      <c r="A437" s="128" t="s">
        <v>1542</v>
      </c>
      <c r="B437" s="129" t="s">
        <v>1543</v>
      </c>
      <c r="C437" s="129">
        <v>1</v>
      </c>
      <c r="D437" s="126"/>
    </row>
    <row r="438" spans="1:4" ht="15.75" x14ac:dyDescent="0.25">
      <c r="A438" s="128" t="s">
        <v>1544</v>
      </c>
      <c r="B438" s="129" t="s">
        <v>1545</v>
      </c>
      <c r="C438" s="129">
        <v>1</v>
      </c>
      <c r="D438" s="126"/>
    </row>
    <row r="439" spans="1:4" ht="15.75" x14ac:dyDescent="0.25">
      <c r="A439" s="128" t="s">
        <v>1546</v>
      </c>
      <c r="B439" s="129" t="s">
        <v>1547</v>
      </c>
      <c r="C439" s="129">
        <v>1</v>
      </c>
      <c r="D439" s="126"/>
    </row>
    <row r="440" spans="1:4" ht="15.75" x14ac:dyDescent="0.25">
      <c r="A440" s="128" t="s">
        <v>1548</v>
      </c>
      <c r="B440" s="129" t="s">
        <v>1549</v>
      </c>
      <c r="C440" s="129">
        <v>1</v>
      </c>
      <c r="D440" s="126"/>
    </row>
    <row r="441" spans="1:4" ht="15.75" x14ac:dyDescent="0.25">
      <c r="A441" s="128" t="s">
        <v>1550</v>
      </c>
      <c r="B441" s="129" t="s">
        <v>1551</v>
      </c>
      <c r="C441" s="129">
        <v>1</v>
      </c>
      <c r="D441" s="126"/>
    </row>
    <row r="442" spans="1:4" ht="15.75" x14ac:dyDescent="0.25">
      <c r="A442" s="128" t="s">
        <v>1552</v>
      </c>
      <c r="B442" s="129" t="s">
        <v>1553</v>
      </c>
      <c r="C442" s="129">
        <v>1</v>
      </c>
      <c r="D442" s="126"/>
    </row>
    <row r="443" spans="1:4" ht="15.75" x14ac:dyDescent="0.25">
      <c r="A443" s="128" t="s">
        <v>1554</v>
      </c>
      <c r="B443" s="129" t="s">
        <v>1555</v>
      </c>
      <c r="C443" s="129">
        <v>1</v>
      </c>
      <c r="D443" s="126"/>
    </row>
    <row r="444" spans="1:4" ht="15.75" x14ac:dyDescent="0.25">
      <c r="A444" s="128" t="s">
        <v>1556</v>
      </c>
      <c r="B444" s="129" t="s">
        <v>1557</v>
      </c>
      <c r="C444" s="129">
        <v>1</v>
      </c>
      <c r="D444" s="126"/>
    </row>
    <row r="445" spans="1:4" ht="15.75" x14ac:dyDescent="0.25">
      <c r="A445" s="128" t="s">
        <v>1558</v>
      </c>
      <c r="B445" s="129" t="s">
        <v>1559</v>
      </c>
      <c r="C445" s="129">
        <v>1</v>
      </c>
      <c r="D445" s="126"/>
    </row>
    <row r="446" spans="1:4" ht="15.75" x14ac:dyDescent="0.25">
      <c r="A446" s="128" t="s">
        <v>1560</v>
      </c>
      <c r="B446" s="129" t="s">
        <v>1561</v>
      </c>
      <c r="C446" s="129">
        <v>1</v>
      </c>
      <c r="D446" s="126"/>
    </row>
    <row r="447" spans="1:4" ht="15.75" x14ac:dyDescent="0.25">
      <c r="A447" s="128" t="s">
        <v>1562</v>
      </c>
      <c r="B447" s="129" t="s">
        <v>1563</v>
      </c>
      <c r="C447" s="129">
        <v>1</v>
      </c>
      <c r="D447" s="126"/>
    </row>
    <row r="448" spans="1:4" ht="15.75" x14ac:dyDescent="0.25">
      <c r="A448" s="128" t="s">
        <v>1564</v>
      </c>
      <c r="B448" s="129" t="s">
        <v>1565</v>
      </c>
      <c r="C448" s="129">
        <v>1</v>
      </c>
      <c r="D448" s="126"/>
    </row>
    <row r="449" spans="1:4" ht="15.75" x14ac:dyDescent="0.25">
      <c r="A449" s="128" t="s">
        <v>1566</v>
      </c>
      <c r="B449" s="129" t="s">
        <v>1567</v>
      </c>
      <c r="C449" s="129">
        <v>1</v>
      </c>
      <c r="D449" s="126"/>
    </row>
    <row r="450" spans="1:4" ht="15.75" x14ac:dyDescent="0.25">
      <c r="A450" s="128" t="s">
        <v>1568</v>
      </c>
      <c r="B450" s="129" t="s">
        <v>1569</v>
      </c>
      <c r="C450" s="129">
        <v>1</v>
      </c>
      <c r="D450" s="126"/>
    </row>
    <row r="451" spans="1:4" ht="15.75" x14ac:dyDescent="0.25">
      <c r="A451" s="128" t="s">
        <v>1570</v>
      </c>
      <c r="B451" s="129" t="s">
        <v>1571</v>
      </c>
      <c r="C451" s="129">
        <v>1</v>
      </c>
      <c r="D451" s="126"/>
    </row>
    <row r="452" spans="1:4" ht="15.75" x14ac:dyDescent="0.25">
      <c r="A452" s="128" t="s">
        <v>1572</v>
      </c>
      <c r="B452" s="129" t="s">
        <v>1573</v>
      </c>
      <c r="C452" s="129">
        <v>1</v>
      </c>
      <c r="D452" s="126"/>
    </row>
    <row r="453" spans="1:4" ht="15.75" x14ac:dyDescent="0.25">
      <c r="A453" s="128" t="s">
        <v>1574</v>
      </c>
      <c r="B453" s="129" t="s">
        <v>1575</v>
      </c>
      <c r="C453" s="129">
        <v>1</v>
      </c>
      <c r="D453" s="126"/>
    </row>
    <row r="454" spans="1:4" ht="15.75" x14ac:dyDescent="0.25">
      <c r="A454" s="128" t="s">
        <v>1576</v>
      </c>
      <c r="B454" s="129" t="s">
        <v>1577</v>
      </c>
      <c r="C454" s="129">
        <v>1</v>
      </c>
      <c r="D454" s="126"/>
    </row>
    <row r="455" spans="1:4" ht="15.75" x14ac:dyDescent="0.25">
      <c r="A455" s="128" t="s">
        <v>1578</v>
      </c>
      <c r="B455" s="129" t="s">
        <v>1579</v>
      </c>
      <c r="C455" s="129">
        <v>1</v>
      </c>
      <c r="D455" s="126"/>
    </row>
    <row r="456" spans="1:4" ht="15.75" x14ac:dyDescent="0.25">
      <c r="A456" s="128" t="s">
        <v>1580</v>
      </c>
      <c r="B456" s="129" t="s">
        <v>1581</v>
      </c>
      <c r="C456" s="129">
        <v>1</v>
      </c>
      <c r="D456" s="126"/>
    </row>
    <row r="457" spans="1:4" ht="15.75" x14ac:dyDescent="0.25">
      <c r="A457" s="128" t="s">
        <v>1582</v>
      </c>
      <c r="B457" s="129" t="s">
        <v>1583</v>
      </c>
      <c r="C457" s="129">
        <v>1</v>
      </c>
      <c r="D457" s="126"/>
    </row>
    <row r="458" spans="1:4" ht="15.75" x14ac:dyDescent="0.25">
      <c r="A458" s="128" t="s">
        <v>1584</v>
      </c>
      <c r="B458" s="129" t="s">
        <v>1585</v>
      </c>
      <c r="C458" s="129">
        <v>1</v>
      </c>
      <c r="D458" s="126"/>
    </row>
    <row r="459" spans="1:4" ht="15.75" x14ac:dyDescent="0.25">
      <c r="A459" s="128" t="s">
        <v>1586</v>
      </c>
      <c r="B459" s="129" t="s">
        <v>1587</v>
      </c>
      <c r="C459" s="129">
        <v>1</v>
      </c>
      <c r="D459" s="126"/>
    </row>
    <row r="460" spans="1:4" ht="15.75" x14ac:dyDescent="0.25">
      <c r="A460" s="128" t="s">
        <v>1588</v>
      </c>
      <c r="B460" s="129" t="s">
        <v>1589</v>
      </c>
      <c r="C460" s="129">
        <v>1</v>
      </c>
      <c r="D460" s="126"/>
    </row>
    <row r="461" spans="1:4" ht="15.75" x14ac:dyDescent="0.25">
      <c r="A461" s="128" t="s">
        <v>1590</v>
      </c>
      <c r="B461" s="129" t="s">
        <v>1591</v>
      </c>
      <c r="C461" s="129">
        <v>1</v>
      </c>
      <c r="D461" s="126"/>
    </row>
    <row r="462" spans="1:4" ht="15.75" x14ac:dyDescent="0.25">
      <c r="A462" s="128" t="s">
        <v>1592</v>
      </c>
      <c r="B462" s="129" t="s">
        <v>1593</v>
      </c>
      <c r="C462" s="129">
        <v>1</v>
      </c>
      <c r="D462" s="126"/>
    </row>
    <row r="463" spans="1:4" ht="15.75" x14ac:dyDescent="0.25">
      <c r="A463" s="128" t="s">
        <v>1594</v>
      </c>
      <c r="B463" s="129" t="s">
        <v>1595</v>
      </c>
      <c r="C463" s="129">
        <v>1</v>
      </c>
      <c r="D463" s="126"/>
    </row>
    <row r="464" spans="1:4" ht="15.75" x14ac:dyDescent="0.25">
      <c r="A464" s="128" t="s">
        <v>1596</v>
      </c>
      <c r="B464" s="129" t="s">
        <v>1597</v>
      </c>
      <c r="C464" s="129">
        <v>1</v>
      </c>
      <c r="D464" s="126"/>
    </row>
    <row r="465" spans="1:4" ht="15.75" x14ac:dyDescent="0.25">
      <c r="A465" s="128" t="s">
        <v>1598</v>
      </c>
      <c r="B465" s="129" t="s">
        <v>1599</v>
      </c>
      <c r="C465" s="129">
        <v>1</v>
      </c>
      <c r="D465" s="126"/>
    </row>
    <row r="466" spans="1:4" ht="15.75" x14ac:dyDescent="0.25">
      <c r="A466" s="128" t="s">
        <v>1600</v>
      </c>
      <c r="B466" s="129" t="s">
        <v>1601</v>
      </c>
      <c r="C466" s="129">
        <v>1</v>
      </c>
      <c r="D466" s="126"/>
    </row>
    <row r="467" spans="1:4" ht="15.75" x14ac:dyDescent="0.25">
      <c r="A467" s="128" t="s">
        <v>1602</v>
      </c>
      <c r="B467" s="129" t="s">
        <v>1603</v>
      </c>
      <c r="C467" s="129">
        <v>1</v>
      </c>
      <c r="D467" s="126"/>
    </row>
    <row r="468" spans="1:4" ht="15.75" x14ac:dyDescent="0.25">
      <c r="A468" s="128" t="s">
        <v>1604</v>
      </c>
      <c r="B468" s="129" t="s">
        <v>1605</v>
      </c>
      <c r="C468" s="129">
        <v>1</v>
      </c>
      <c r="D468" s="126"/>
    </row>
    <row r="469" spans="1:4" ht="15.75" x14ac:dyDescent="0.25">
      <c r="A469" s="128" t="s">
        <v>1606</v>
      </c>
      <c r="B469" s="129" t="s">
        <v>1607</v>
      </c>
      <c r="C469" s="129">
        <v>1</v>
      </c>
      <c r="D469" s="126"/>
    </row>
    <row r="470" spans="1:4" ht="15.75" x14ac:dyDescent="0.25">
      <c r="A470" s="128" t="s">
        <v>1608</v>
      </c>
      <c r="B470" s="129" t="s">
        <v>1609</v>
      </c>
      <c r="C470" s="129">
        <v>1</v>
      </c>
      <c r="D470" s="126"/>
    </row>
    <row r="471" spans="1:4" ht="15.75" x14ac:dyDescent="0.25">
      <c r="A471" s="128" t="s">
        <v>1610</v>
      </c>
      <c r="B471" s="129" t="s">
        <v>1611</v>
      </c>
      <c r="C471" s="129">
        <v>1</v>
      </c>
      <c r="D471" s="126"/>
    </row>
    <row r="472" spans="1:4" ht="15.75" x14ac:dyDescent="0.25">
      <c r="A472" s="128" t="s">
        <v>1612</v>
      </c>
      <c r="B472" s="129" t="s">
        <v>1613</v>
      </c>
      <c r="C472" s="129">
        <v>1</v>
      </c>
      <c r="D472" s="126"/>
    </row>
    <row r="473" spans="1:4" ht="15.75" x14ac:dyDescent="0.25">
      <c r="A473" s="128" t="s">
        <v>1614</v>
      </c>
      <c r="B473" s="129" t="s">
        <v>1615</v>
      </c>
      <c r="C473" s="129">
        <v>1</v>
      </c>
      <c r="D473" s="126"/>
    </row>
    <row r="474" spans="1:4" ht="15.75" x14ac:dyDescent="0.25">
      <c r="A474" s="128" t="s">
        <v>1616</v>
      </c>
      <c r="B474" s="129" t="s">
        <v>1617</v>
      </c>
      <c r="C474" s="129">
        <v>1</v>
      </c>
      <c r="D474" s="126"/>
    </row>
    <row r="475" spans="1:4" ht="15.75" x14ac:dyDescent="0.25">
      <c r="A475" s="128" t="s">
        <v>1618</v>
      </c>
      <c r="B475" s="129" t="s">
        <v>1619</v>
      </c>
      <c r="C475" s="129">
        <v>5</v>
      </c>
      <c r="D475" s="126"/>
    </row>
    <row r="476" spans="1:4" ht="15.75" x14ac:dyDescent="0.25">
      <c r="A476" s="128" t="s">
        <v>1620</v>
      </c>
      <c r="B476" s="129" t="s">
        <v>1621</v>
      </c>
      <c r="C476" s="129">
        <v>4</v>
      </c>
      <c r="D476" s="126"/>
    </row>
    <row r="477" spans="1:4" ht="15.75" x14ac:dyDescent="0.25">
      <c r="A477" s="128" t="s">
        <v>1622</v>
      </c>
      <c r="B477" s="129" t="s">
        <v>1623</v>
      </c>
      <c r="C477" s="129">
        <v>1</v>
      </c>
      <c r="D477" s="126"/>
    </row>
    <row r="478" spans="1:4" ht="15.75" x14ac:dyDescent="0.25">
      <c r="A478" s="128" t="s">
        <v>1624</v>
      </c>
      <c r="B478" s="129" t="s">
        <v>1625</v>
      </c>
      <c r="C478" s="129">
        <v>1</v>
      </c>
      <c r="D478" s="126"/>
    </row>
    <row r="479" spans="1:4" ht="15.75" x14ac:dyDescent="0.25">
      <c r="A479" s="128" t="s">
        <v>1626</v>
      </c>
      <c r="B479" s="129" t="s">
        <v>1627</v>
      </c>
      <c r="C479" s="129">
        <v>1</v>
      </c>
      <c r="D479" s="126"/>
    </row>
    <row r="480" spans="1:4" ht="15.75" x14ac:dyDescent="0.25">
      <c r="A480" s="128" t="s">
        <v>1628</v>
      </c>
      <c r="B480" s="129" t="s">
        <v>1629</v>
      </c>
      <c r="C480" s="129">
        <v>1</v>
      </c>
      <c r="D480" s="126"/>
    </row>
    <row r="481" spans="1:4" ht="15.75" x14ac:dyDescent="0.25">
      <c r="A481" s="128" t="s">
        <v>1630</v>
      </c>
      <c r="B481" s="129" t="s">
        <v>1631</v>
      </c>
      <c r="C481" s="129">
        <v>1</v>
      </c>
      <c r="D481" s="126"/>
    </row>
    <row r="482" spans="1:4" ht="15.75" x14ac:dyDescent="0.25">
      <c r="A482" s="128" t="s">
        <v>1632</v>
      </c>
      <c r="B482" s="129" t="s">
        <v>1633</v>
      </c>
      <c r="C482" s="129">
        <v>1</v>
      </c>
      <c r="D482" s="126"/>
    </row>
    <row r="483" spans="1:4" ht="31.5" x14ac:dyDescent="0.25">
      <c r="A483" s="128" t="s">
        <v>1634</v>
      </c>
      <c r="B483" s="129" t="s">
        <v>1635</v>
      </c>
      <c r="C483" s="129">
        <v>1</v>
      </c>
      <c r="D483" s="126"/>
    </row>
    <row r="484" spans="1:4" ht="31.5" x14ac:dyDescent="0.25">
      <c r="A484" s="128" t="s">
        <v>1636</v>
      </c>
      <c r="B484" s="129" t="s">
        <v>1637</v>
      </c>
      <c r="C484" s="129">
        <v>1</v>
      </c>
      <c r="D484" s="126"/>
    </row>
    <row r="485" spans="1:4" ht="15.75" x14ac:dyDescent="0.25">
      <c r="A485" s="128" t="s">
        <v>1638</v>
      </c>
      <c r="B485" s="129" t="s">
        <v>1639</v>
      </c>
      <c r="C485" s="129">
        <v>1</v>
      </c>
      <c r="D485" s="126"/>
    </row>
    <row r="486" spans="1:4" ht="15.75" x14ac:dyDescent="0.25">
      <c r="A486" s="128" t="s">
        <v>1640</v>
      </c>
      <c r="B486" s="129" t="s">
        <v>1641</v>
      </c>
      <c r="C486" s="129">
        <v>1</v>
      </c>
      <c r="D486" s="126"/>
    </row>
    <row r="487" spans="1:4" ht="15.75" x14ac:dyDescent="0.25">
      <c r="A487" s="128" t="s">
        <v>1642</v>
      </c>
      <c r="B487" s="129" t="s">
        <v>1643</v>
      </c>
      <c r="C487" s="129">
        <v>1</v>
      </c>
      <c r="D487" s="126"/>
    </row>
    <row r="488" spans="1:4" ht="15.75" x14ac:dyDescent="0.25">
      <c r="A488" s="128" t="s">
        <v>1644</v>
      </c>
      <c r="B488" s="129" t="s">
        <v>1645</v>
      </c>
      <c r="C488" s="129">
        <v>1</v>
      </c>
      <c r="D488" s="126"/>
    </row>
    <row r="489" spans="1:4" ht="15.75" x14ac:dyDescent="0.25">
      <c r="A489" s="128" t="s">
        <v>1646</v>
      </c>
      <c r="B489" s="129" t="s">
        <v>1647</v>
      </c>
      <c r="C489" s="129">
        <v>1</v>
      </c>
      <c r="D489" s="126"/>
    </row>
    <row r="490" spans="1:4" ht="15.75" x14ac:dyDescent="0.25">
      <c r="A490" s="128" t="s">
        <v>1648</v>
      </c>
      <c r="B490" s="129" t="s">
        <v>1649</v>
      </c>
      <c r="C490" s="129">
        <v>8</v>
      </c>
      <c r="D490" s="126"/>
    </row>
    <row r="491" spans="1:4" ht="15.75" x14ac:dyDescent="0.25">
      <c r="A491" s="128" t="s">
        <v>1650</v>
      </c>
      <c r="B491" s="129" t="s">
        <v>1651</v>
      </c>
      <c r="C491" s="129">
        <v>1</v>
      </c>
      <c r="D491" s="126"/>
    </row>
    <row r="492" spans="1:4" ht="15.75" x14ac:dyDescent="0.25">
      <c r="A492" s="128" t="s">
        <v>1652</v>
      </c>
      <c r="B492" s="129" t="s">
        <v>1653</v>
      </c>
      <c r="C492" s="129">
        <v>1</v>
      </c>
      <c r="D492" s="126"/>
    </row>
    <row r="493" spans="1:4" ht="15.75" x14ac:dyDescent="0.25">
      <c r="A493" s="128" t="s">
        <v>1654</v>
      </c>
      <c r="B493" s="129" t="s">
        <v>1655</v>
      </c>
      <c r="C493" s="129">
        <v>1</v>
      </c>
      <c r="D493" s="126"/>
    </row>
    <row r="494" spans="1:4" ht="15.75" x14ac:dyDescent="0.25">
      <c r="A494" s="128" t="s">
        <v>1656</v>
      </c>
      <c r="B494" s="129" t="s">
        <v>1657</v>
      </c>
      <c r="C494" s="129">
        <v>1</v>
      </c>
      <c r="D494" s="126"/>
    </row>
    <row r="495" spans="1:4" ht="15.75" x14ac:dyDescent="0.25">
      <c r="A495" s="128" t="s">
        <v>1658</v>
      </c>
      <c r="B495" s="129" t="s">
        <v>1659</v>
      </c>
      <c r="C495" s="129">
        <v>1</v>
      </c>
      <c r="D495" s="126"/>
    </row>
    <row r="496" spans="1:4" ht="15.75" x14ac:dyDescent="0.25">
      <c r="A496" s="128" t="s">
        <v>1660</v>
      </c>
      <c r="B496" s="129" t="s">
        <v>1661</v>
      </c>
      <c r="C496" s="129">
        <v>1</v>
      </c>
      <c r="D496" s="126"/>
    </row>
    <row r="497" spans="1:4" ht="15.75" x14ac:dyDescent="0.25">
      <c r="A497" s="128" t="s">
        <v>1662</v>
      </c>
      <c r="B497" s="129" t="s">
        <v>1663</v>
      </c>
      <c r="C497" s="129">
        <v>1</v>
      </c>
      <c r="D497" s="126"/>
    </row>
    <row r="498" spans="1:4" ht="15.75" x14ac:dyDescent="0.25">
      <c r="A498" s="128" t="s">
        <v>1664</v>
      </c>
      <c r="B498" s="129" t="s">
        <v>1665</v>
      </c>
      <c r="C498" s="129">
        <v>1</v>
      </c>
      <c r="D498" s="126"/>
    </row>
    <row r="499" spans="1:4" ht="15.75" x14ac:dyDescent="0.25">
      <c r="A499" s="128" t="s">
        <v>1666</v>
      </c>
      <c r="B499" s="129" t="s">
        <v>1667</v>
      </c>
      <c r="C499" s="129">
        <v>1</v>
      </c>
      <c r="D499" s="126"/>
    </row>
    <row r="500" spans="1:4" ht="15.75" x14ac:dyDescent="0.25">
      <c r="A500" s="128" t="s">
        <v>1668</v>
      </c>
      <c r="B500" s="129" t="s">
        <v>1669</v>
      </c>
      <c r="C500" s="129">
        <v>1</v>
      </c>
      <c r="D500" s="126"/>
    </row>
    <row r="501" spans="1:4" ht="15.75" x14ac:dyDescent="0.25">
      <c r="A501" s="128" t="s">
        <v>1670</v>
      </c>
      <c r="B501" s="129" t="s">
        <v>1671</v>
      </c>
      <c r="C501" s="129">
        <v>1</v>
      </c>
      <c r="D501" s="126"/>
    </row>
    <row r="502" spans="1:4" ht="15.75" x14ac:dyDescent="0.25">
      <c r="A502" s="128" t="s">
        <v>1672</v>
      </c>
      <c r="B502" s="129" t="s">
        <v>1673</v>
      </c>
      <c r="C502" s="129">
        <v>1</v>
      </c>
      <c r="D502" s="126"/>
    </row>
    <row r="503" spans="1:4" ht="15.75" x14ac:dyDescent="0.25">
      <c r="A503" s="128" t="s">
        <v>1674</v>
      </c>
      <c r="B503" s="129" t="s">
        <v>1675</v>
      </c>
      <c r="C503" s="129">
        <v>1</v>
      </c>
      <c r="D503" s="126"/>
    </row>
    <row r="504" spans="1:4" ht="15.75" x14ac:dyDescent="0.25">
      <c r="A504" s="128" t="s">
        <v>1676</v>
      </c>
      <c r="B504" s="129" t="s">
        <v>1677</v>
      </c>
      <c r="C504" s="129">
        <v>1</v>
      </c>
      <c r="D504" s="126"/>
    </row>
    <row r="505" spans="1:4" ht="15.75" x14ac:dyDescent="0.25">
      <c r="A505" s="128" t="s">
        <v>1678</v>
      </c>
      <c r="B505" s="129" t="s">
        <v>1679</v>
      </c>
      <c r="C505" s="129">
        <v>1</v>
      </c>
      <c r="D505" s="126"/>
    </row>
    <row r="506" spans="1:4" ht="15.75" x14ac:dyDescent="0.25">
      <c r="A506" s="128" t="s">
        <v>1680</v>
      </c>
      <c r="B506" s="129" t="s">
        <v>1681</v>
      </c>
      <c r="C506" s="129">
        <v>1</v>
      </c>
      <c r="D506" s="126"/>
    </row>
    <row r="507" spans="1:4" ht="15.75" x14ac:dyDescent="0.25">
      <c r="A507" s="128" t="s">
        <v>1682</v>
      </c>
      <c r="B507" s="129" t="s">
        <v>1683</v>
      </c>
      <c r="C507" s="129">
        <v>1</v>
      </c>
      <c r="D507" s="126"/>
    </row>
    <row r="508" spans="1:4" ht="15.75" x14ac:dyDescent="0.25">
      <c r="A508" s="128" t="s">
        <v>1684</v>
      </c>
      <c r="B508" s="129" t="s">
        <v>1685</v>
      </c>
      <c r="C508" s="129">
        <v>1</v>
      </c>
      <c r="D508" s="126"/>
    </row>
    <row r="509" spans="1:4" ht="15.75" x14ac:dyDescent="0.25">
      <c r="A509" s="128" t="s">
        <v>1686</v>
      </c>
      <c r="B509" s="129" t="s">
        <v>1687</v>
      </c>
      <c r="C509" s="129">
        <v>1</v>
      </c>
      <c r="D509" s="126"/>
    </row>
    <row r="510" spans="1:4" ht="15.75" x14ac:dyDescent="0.25">
      <c r="A510" s="128" t="s">
        <v>1688</v>
      </c>
      <c r="B510" s="129" t="s">
        <v>1689</v>
      </c>
      <c r="C510" s="129">
        <v>1</v>
      </c>
      <c r="D510" s="126"/>
    </row>
    <row r="511" spans="1:4" ht="15.75" x14ac:dyDescent="0.25">
      <c r="A511" s="128" t="s">
        <v>1690</v>
      </c>
      <c r="B511" s="129" t="s">
        <v>1691</v>
      </c>
      <c r="C511" s="129">
        <v>1</v>
      </c>
      <c r="D511" s="126"/>
    </row>
    <row r="512" spans="1:4" ht="15.75" x14ac:dyDescent="0.25">
      <c r="A512" s="128" t="s">
        <v>1692</v>
      </c>
      <c r="B512" s="129" t="s">
        <v>1693</v>
      </c>
      <c r="C512" s="129">
        <v>1</v>
      </c>
      <c r="D512" s="126"/>
    </row>
    <row r="513" spans="1:4" ht="15.75" x14ac:dyDescent="0.25">
      <c r="A513" s="128" t="s">
        <v>1694</v>
      </c>
      <c r="B513" s="129" t="s">
        <v>1695</v>
      </c>
      <c r="C513" s="129">
        <v>1</v>
      </c>
      <c r="D513" s="126"/>
    </row>
    <row r="514" spans="1:4" ht="15.75" x14ac:dyDescent="0.25">
      <c r="A514" s="128" t="s">
        <v>1696</v>
      </c>
      <c r="B514" s="129" t="s">
        <v>1697</v>
      </c>
      <c r="C514" s="129">
        <v>1</v>
      </c>
      <c r="D514" s="126"/>
    </row>
    <row r="515" spans="1:4" ht="15.75" x14ac:dyDescent="0.25">
      <c r="A515" s="128" t="s">
        <v>1698</v>
      </c>
      <c r="B515" s="129" t="s">
        <v>1699</v>
      </c>
      <c r="C515" s="129">
        <v>1</v>
      </c>
      <c r="D515" s="126"/>
    </row>
    <row r="516" spans="1:4" ht="15.75" x14ac:dyDescent="0.25">
      <c r="A516" s="128" t="s">
        <v>1700</v>
      </c>
      <c r="B516" s="129" t="s">
        <v>1701</v>
      </c>
      <c r="C516" s="129">
        <v>1</v>
      </c>
      <c r="D516" s="126"/>
    </row>
    <row r="517" spans="1:4" ht="15.75" x14ac:dyDescent="0.25">
      <c r="A517" s="128" t="s">
        <v>1702</v>
      </c>
      <c r="B517" s="129" t="s">
        <v>1703</v>
      </c>
      <c r="C517" s="129">
        <v>1</v>
      </c>
      <c r="D517" s="126"/>
    </row>
    <row r="518" spans="1:4" ht="15.75" x14ac:dyDescent="0.25">
      <c r="A518" s="128" t="s">
        <v>1704</v>
      </c>
      <c r="B518" s="129" t="s">
        <v>1705</v>
      </c>
      <c r="C518" s="129">
        <v>1</v>
      </c>
      <c r="D518" s="126"/>
    </row>
    <row r="519" spans="1:4" ht="15.75" x14ac:dyDescent="0.25">
      <c r="A519" s="128" t="s">
        <v>1706</v>
      </c>
      <c r="B519" s="129" t="s">
        <v>1707</v>
      </c>
      <c r="C519" s="129">
        <v>1</v>
      </c>
      <c r="D519" s="126"/>
    </row>
    <row r="520" spans="1:4" ht="15.75" x14ac:dyDescent="0.25">
      <c r="A520" s="128" t="s">
        <v>1708</v>
      </c>
      <c r="B520" s="129" t="s">
        <v>1709</v>
      </c>
      <c r="C520" s="129">
        <v>1</v>
      </c>
      <c r="D520" s="126"/>
    </row>
    <row r="521" spans="1:4" ht="15.75" x14ac:dyDescent="0.25">
      <c r="A521" s="128" t="s">
        <v>1710</v>
      </c>
      <c r="B521" s="129" t="s">
        <v>1711</v>
      </c>
      <c r="C521" s="129">
        <v>1</v>
      </c>
      <c r="D521" s="126"/>
    </row>
    <row r="522" spans="1:4" ht="15.75" x14ac:dyDescent="0.25">
      <c r="A522" s="128" t="s">
        <v>1712</v>
      </c>
      <c r="B522" s="129" t="s">
        <v>1713</v>
      </c>
      <c r="C522" s="129">
        <v>1</v>
      </c>
      <c r="D522" s="126"/>
    </row>
    <row r="523" spans="1:4" ht="15.75" x14ac:dyDescent="0.25">
      <c r="A523" s="128" t="s">
        <v>1714</v>
      </c>
      <c r="B523" s="129" t="s">
        <v>1715</v>
      </c>
      <c r="C523" s="129">
        <v>1</v>
      </c>
      <c r="D523" s="126"/>
    </row>
    <row r="524" spans="1:4" ht="15.75" x14ac:dyDescent="0.25">
      <c r="A524" s="128" t="s">
        <v>1716</v>
      </c>
      <c r="B524" s="129" t="s">
        <v>1717</v>
      </c>
      <c r="C524" s="129">
        <v>1</v>
      </c>
      <c r="D524" s="126"/>
    </row>
    <row r="525" spans="1:4" ht="15.75" x14ac:dyDescent="0.25">
      <c r="A525" s="128" t="s">
        <v>1718</v>
      </c>
      <c r="B525" s="129" t="s">
        <v>1719</v>
      </c>
      <c r="C525" s="129">
        <v>1</v>
      </c>
      <c r="D525" s="126"/>
    </row>
    <row r="526" spans="1:4" ht="15.75" x14ac:dyDescent="0.25">
      <c r="A526" s="128" t="s">
        <v>1720</v>
      </c>
      <c r="B526" s="129" t="s">
        <v>1721</v>
      </c>
      <c r="C526" s="129">
        <v>1</v>
      </c>
      <c r="D526" s="126"/>
    </row>
    <row r="527" spans="1:4" ht="15.75" x14ac:dyDescent="0.25">
      <c r="A527" s="128" t="s">
        <v>1722</v>
      </c>
      <c r="B527" s="129" t="s">
        <v>1723</v>
      </c>
      <c r="C527" s="129">
        <v>1</v>
      </c>
      <c r="D527" s="126"/>
    </row>
    <row r="528" spans="1:4" ht="15.75" x14ac:dyDescent="0.25">
      <c r="A528" s="128" t="s">
        <v>1724</v>
      </c>
      <c r="B528" s="129" t="s">
        <v>1725</v>
      </c>
      <c r="C528" s="129">
        <v>1</v>
      </c>
      <c r="D528" s="126"/>
    </row>
    <row r="529" spans="1:4" ht="15.75" x14ac:dyDescent="0.25">
      <c r="A529" s="128" t="s">
        <v>1726</v>
      </c>
      <c r="B529" s="129" t="s">
        <v>1727</v>
      </c>
      <c r="C529" s="129">
        <v>1</v>
      </c>
      <c r="D529" s="126"/>
    </row>
    <row r="530" spans="1:4" ht="15.75" x14ac:dyDescent="0.25">
      <c r="A530" s="128" t="s">
        <v>1728</v>
      </c>
      <c r="B530" s="129" t="s">
        <v>1729</v>
      </c>
      <c r="C530" s="129">
        <v>1</v>
      </c>
      <c r="D530" s="126"/>
    </row>
    <row r="531" spans="1:4" ht="15.75" x14ac:dyDescent="0.25">
      <c r="A531" s="128" t="s">
        <v>1730</v>
      </c>
      <c r="B531" s="129" t="s">
        <v>1731</v>
      </c>
      <c r="C531" s="129">
        <v>1</v>
      </c>
      <c r="D531" s="126"/>
    </row>
    <row r="532" spans="1:4" ht="15.75" x14ac:dyDescent="0.25">
      <c r="A532" s="128" t="s">
        <v>1732</v>
      </c>
      <c r="B532" s="129" t="s">
        <v>1733</v>
      </c>
      <c r="C532" s="129">
        <v>1</v>
      </c>
      <c r="D532" s="126"/>
    </row>
    <row r="533" spans="1:4" ht="15.75" x14ac:dyDescent="0.25">
      <c r="A533" s="128" t="s">
        <v>1734</v>
      </c>
      <c r="B533" s="129" t="s">
        <v>1735</v>
      </c>
      <c r="C533" s="129">
        <v>1</v>
      </c>
      <c r="D533" s="126"/>
    </row>
    <row r="534" spans="1:4" ht="31.5" x14ac:dyDescent="0.25">
      <c r="A534" s="128" t="s">
        <v>1736</v>
      </c>
      <c r="B534" s="129" t="s">
        <v>1737</v>
      </c>
      <c r="C534" s="129">
        <v>1</v>
      </c>
      <c r="D534" s="126"/>
    </row>
    <row r="535" spans="1:4" ht="31.5" x14ac:dyDescent="0.25">
      <c r="A535" s="128" t="s">
        <v>1738</v>
      </c>
      <c r="B535" s="129" t="s">
        <v>1739</v>
      </c>
      <c r="C535" s="129">
        <v>1</v>
      </c>
      <c r="D535" s="126"/>
    </row>
    <row r="536" spans="1:4" ht="15.75" x14ac:dyDescent="0.25">
      <c r="A536" s="128" t="s">
        <v>1740</v>
      </c>
      <c r="B536" s="129" t="s">
        <v>1741</v>
      </c>
      <c r="C536" s="129">
        <v>1</v>
      </c>
      <c r="D536" s="126"/>
    </row>
    <row r="537" spans="1:4" ht="15.75" x14ac:dyDescent="0.25">
      <c r="A537" s="128" t="s">
        <v>1742</v>
      </c>
      <c r="B537" s="129" t="s">
        <v>1743</v>
      </c>
      <c r="C537" s="129">
        <v>1</v>
      </c>
      <c r="D537" s="126"/>
    </row>
    <row r="538" spans="1:4" ht="15.75" x14ac:dyDescent="0.25">
      <c r="A538" s="128" t="s">
        <v>1744</v>
      </c>
      <c r="B538" s="129" t="s">
        <v>1745</v>
      </c>
      <c r="C538" s="129">
        <v>1</v>
      </c>
      <c r="D538" s="126"/>
    </row>
    <row r="539" spans="1:4" ht="15.75" x14ac:dyDescent="0.25">
      <c r="A539" s="128" t="s">
        <v>1746</v>
      </c>
      <c r="B539" s="129" t="s">
        <v>1747</v>
      </c>
      <c r="C539" s="129">
        <v>1</v>
      </c>
      <c r="D539" s="126"/>
    </row>
    <row r="540" spans="1:4" ht="15.75" x14ac:dyDescent="0.25">
      <c r="A540" s="128" t="s">
        <v>1748</v>
      </c>
      <c r="B540" s="129" t="s">
        <v>1749</v>
      </c>
      <c r="C540" s="129">
        <v>1</v>
      </c>
      <c r="D540" s="126"/>
    </row>
    <row r="541" spans="1:4" ht="15.75" x14ac:dyDescent="0.25">
      <c r="A541" s="128" t="s">
        <v>1750</v>
      </c>
      <c r="B541" s="129" t="s">
        <v>1751</v>
      </c>
      <c r="C541" s="129">
        <v>1</v>
      </c>
      <c r="D541" s="126"/>
    </row>
    <row r="542" spans="1:4" ht="15.75" x14ac:dyDescent="0.25">
      <c r="A542" s="128" t="s">
        <v>1752</v>
      </c>
      <c r="B542" s="129" t="s">
        <v>1753</v>
      </c>
      <c r="C542" s="129">
        <v>1</v>
      </c>
      <c r="D542" s="126"/>
    </row>
    <row r="543" spans="1:4" ht="15.75" x14ac:dyDescent="0.25">
      <c r="A543" s="128" t="s">
        <v>1754</v>
      </c>
      <c r="B543" s="129" t="s">
        <v>1755</v>
      </c>
      <c r="C543" s="129">
        <v>1</v>
      </c>
      <c r="D543" s="126"/>
    </row>
    <row r="544" spans="1:4" ht="15.75" x14ac:dyDescent="0.25">
      <c r="A544" s="128" t="s">
        <v>1756</v>
      </c>
      <c r="B544" s="129" t="s">
        <v>1757</v>
      </c>
      <c r="C544" s="129">
        <v>1</v>
      </c>
      <c r="D544" s="126"/>
    </row>
    <row r="545" spans="1:4" ht="15.75" x14ac:dyDescent="0.25">
      <c r="A545" s="128" t="s">
        <v>1758</v>
      </c>
      <c r="B545" s="129" t="s">
        <v>1759</v>
      </c>
      <c r="C545" s="129">
        <v>1</v>
      </c>
      <c r="D545" s="126"/>
    </row>
    <row r="546" spans="1:4" ht="15.75" x14ac:dyDescent="0.25">
      <c r="A546" s="128" t="s">
        <v>1760</v>
      </c>
      <c r="B546" s="129" t="s">
        <v>1761</v>
      </c>
      <c r="C546" s="129">
        <v>1</v>
      </c>
      <c r="D546" s="126"/>
    </row>
    <row r="547" spans="1:4" ht="15.75" x14ac:dyDescent="0.25">
      <c r="A547" s="128" t="s">
        <v>1762</v>
      </c>
      <c r="B547" s="129" t="s">
        <v>1763</v>
      </c>
      <c r="C547" s="129">
        <v>1</v>
      </c>
      <c r="D547" s="126"/>
    </row>
    <row r="548" spans="1:4" ht="15.75" x14ac:dyDescent="0.25">
      <c r="A548" s="128" t="s">
        <v>1764</v>
      </c>
      <c r="B548" s="129" t="s">
        <v>1765</v>
      </c>
      <c r="C548" s="129">
        <v>1</v>
      </c>
      <c r="D548" s="126"/>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33874043-1092-46f2-b7ed-3863b0441e79">
      <Terms xmlns="http://schemas.microsoft.com/office/infopath/2007/PartnerControls"/>
    </lcf76f155ced4ddcb4097134ff3c332f>
    <TaxCatchAll xmlns="2c75e67c-ed2d-4c91-baba-8aa4949e551e"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BB5B4DEE38E943499C2C7511919B72BA" ma:contentTypeVersion="14" ma:contentTypeDescription="Create a new document." ma:contentTypeScope="" ma:versionID="fc42658f6af853bf54f81a61a3f212e3">
  <xsd:schema xmlns:xsd="http://www.w3.org/2001/XMLSchema" xmlns:xs="http://www.w3.org/2001/XMLSchema" xmlns:p="http://schemas.microsoft.com/office/2006/metadata/properties" xmlns:ns1="http://schemas.microsoft.com/sharepoint/v3" xmlns:ns2="33874043-1092-46f2-b7ed-3863b0441e79" xmlns:ns3="2c75e67c-ed2d-4c91-baba-8aa4949e551e" targetNamespace="http://schemas.microsoft.com/office/2006/metadata/properties" ma:root="true" ma:fieldsID="d9f091e4208c45b1fc7767885202b3b3" ns1:_="" ns2:_="" ns3:_="">
    <xsd:import namespace="http://schemas.microsoft.com/sharepoint/v3"/>
    <xsd:import namespace="33874043-1092-46f2-b7ed-3863b0441e79"/>
    <xsd:import namespace="2c75e67c-ed2d-4c91-baba-8aa4949e551e"/>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874043-1092-46f2-b7ed-3863b0441e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LongProperties xmlns="http://schemas.microsoft.com/office/2006/metadata/longProperties">
  <LongProp xmlns="" name="_Comments"><![CDATA[The IRS strongly recommends agencies test all SCSEM settings in a development or test environment prior to deployment in production. In some cases a security setting may  impact a system’s functionality and usability. Consequently, it is important to perform testing to determine the impact on system security, functionality, and usability. Ideally, the test system configuration should match the production system configuration. Prior to making changes to the production system, agencies should back up all critical data files on the system and if possible, make a full backup of the system to ensure it can be restored to its pre-SCSEM state if necessary.]]></LongProp>
</LongProperties>
</file>

<file path=customXml/itemProps1.xml><?xml version="1.0" encoding="utf-8"?>
<ds:datastoreItem xmlns:ds="http://schemas.openxmlformats.org/officeDocument/2006/customXml" ds:itemID="{E9542635-1D91-443D-96E7-ED7DC396B054}">
  <ds:schemaRefs>
    <ds:schemaRef ds:uri="http://schemas.openxmlformats.org/package/2006/metadata/core-properties"/>
    <ds:schemaRef ds:uri="http://purl.org/dc/dcmitype/"/>
    <ds:schemaRef ds:uri="http://schemas.microsoft.com/office/infopath/2007/PartnerControls"/>
    <ds:schemaRef ds:uri="http://schemas.microsoft.com/office/2006/documentManagement/types"/>
    <ds:schemaRef ds:uri="2c75e67c-ed2d-4c91-baba-8aa4949e551e"/>
    <ds:schemaRef ds:uri="33874043-1092-46f2-b7ed-3863b0441e79"/>
    <ds:schemaRef ds:uri="http://schemas.microsoft.com/sharepoint/v3"/>
    <ds:schemaRef ds:uri="http://purl.org/dc/elements/1.1/"/>
    <ds:schemaRef ds:uri="http://schemas.microsoft.com/office/2006/metadata/properties"/>
    <ds:schemaRef ds:uri="http://www.w3.org/XML/1998/namespace"/>
    <ds:schemaRef ds:uri="http://purl.org/dc/terms/"/>
  </ds:schemaRefs>
</ds:datastoreItem>
</file>

<file path=customXml/itemProps2.xml><?xml version="1.0" encoding="utf-8"?>
<ds:datastoreItem xmlns:ds="http://schemas.openxmlformats.org/officeDocument/2006/customXml" ds:itemID="{A6C9B4CC-7198-441D-BEAC-99D10C737AB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33874043-1092-46f2-b7ed-3863b0441e79"/>
    <ds:schemaRef ds:uri="2c75e67c-ed2d-4c91-baba-8aa4949e551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38C8F36-649E-4064-8C7F-884F8A4D8BAF}">
  <ds:schemaRefs>
    <ds:schemaRef ds:uri="http://schemas.microsoft.com/sharepoint/v3/contenttype/forms"/>
  </ds:schemaRefs>
</ds:datastoreItem>
</file>

<file path=customXml/itemProps4.xml><?xml version="1.0" encoding="utf-8"?>
<ds:datastoreItem xmlns:ds="http://schemas.openxmlformats.org/officeDocument/2006/customXml" ds:itemID="{F091E993-0F18-4E99-BC5E-A721B8ECDCAB}">
  <ds:schemaRefs>
    <ds:schemaRef ds:uri="http://schemas.microsoft.com/office/2006/metadata/longProperties"/>
    <ds:schemaRef ds:uri=""/>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9</vt:i4>
      </vt:variant>
    </vt:vector>
  </HeadingPairs>
  <TitlesOfParts>
    <vt:vector size="17" baseType="lpstr">
      <vt:lpstr>Dashboard</vt:lpstr>
      <vt:lpstr>Results</vt:lpstr>
      <vt:lpstr>Instructions</vt:lpstr>
      <vt:lpstr>General Test Cases</vt:lpstr>
      <vt:lpstr>NGINX Test Cases</vt:lpstr>
      <vt:lpstr>Change Log</vt:lpstr>
      <vt:lpstr>New Release Changes</vt:lpstr>
      <vt:lpstr>Issue Code Table</vt:lpstr>
      <vt:lpstr>'Change Log'!Print_Area</vt:lpstr>
      <vt:lpstr>Dashboard!Print_Area</vt:lpstr>
      <vt:lpstr>'General Test Cases'!Print_Area</vt:lpstr>
      <vt:lpstr>Instructions!Print_Area</vt:lpstr>
      <vt:lpstr>'New Release Changes'!Print_Area</vt:lpstr>
      <vt:lpstr>'NGINX Test Cases'!Print_Area</vt:lpstr>
      <vt:lpstr>Results!Print_Area</vt:lpstr>
      <vt:lpstr>'General Test Cases'!Print_Titles</vt:lpstr>
      <vt:lpstr>'NGINX Test Cases'!Print_Titles</vt:lpstr>
    </vt:vector>
  </TitlesOfParts>
  <Manager>Office of Safeguards</Manager>
  <Company>Internal Revenue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IRS Office of Safeguards SCSEM</dc:title>
  <dc:subject>IT Security Compliance Evaluation</dc:subject>
  <dc:creator>Booz Allen Hamilton</dc:creator>
  <cp:keywords>usgcb, stig, pub1075</cp:keywords>
  <dc:description/>
  <cp:lastModifiedBy>Shacklett Darrin D</cp:lastModifiedBy>
  <cp:revision/>
  <dcterms:created xsi:type="dcterms:W3CDTF">2012-09-21T14:43:24Z</dcterms:created>
  <dcterms:modified xsi:type="dcterms:W3CDTF">2023-10-17T14:39:23Z</dcterms:modified>
  <cp:category>security</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PID_LINKBASE">
    <vt:lpwstr/>
  </property>
  <property fmtid="{D5CDD505-2E9C-101B-9397-08002B2CF9AE}" pid="3" name="_NewReviewCycle">
    <vt:lpwstr/>
  </property>
  <property fmtid="{D5CDD505-2E9C-101B-9397-08002B2CF9AE}" pid="4" name="Subject">
    <vt:lpwstr>IT Security Compliance Evaluation</vt:lpwstr>
  </property>
  <property fmtid="{D5CDD505-2E9C-101B-9397-08002B2CF9AE}" pid="5" name="Keywords">
    <vt:lpwstr>usgcb, stig, pub1075</vt:lpwstr>
  </property>
  <property fmtid="{D5CDD505-2E9C-101B-9397-08002B2CF9AE}" pid="6" name="_Author">
    <vt:lpwstr>Booz Allen Hamilton</vt:lpwstr>
  </property>
  <property fmtid="{D5CDD505-2E9C-101B-9397-08002B2CF9AE}" pid="7" name="_Category">
    <vt:lpwstr>security</vt:lpwstr>
  </property>
  <property fmtid="{D5CDD505-2E9C-101B-9397-08002B2CF9AE}" pid="8" name="Categories">
    <vt:lpwstr/>
  </property>
  <property fmtid="{D5CDD505-2E9C-101B-9397-08002B2CF9AE}" pid="9" name="Approval Level">
    <vt:lpwstr/>
  </property>
  <property fmtid="{D5CDD505-2E9C-101B-9397-08002B2CF9AE}" pid="10" name="_Comments">
    <vt:lpwstr>The IRS strongly recommends agencies test all SCSEM settings in a development or test environment prior to deployment in production. In some cases a security setting may  impact a system’s functionality and usability. Consequently, it is important to perf</vt:lpwstr>
  </property>
  <property fmtid="{D5CDD505-2E9C-101B-9397-08002B2CF9AE}" pid="11" name="Assigned To">
    <vt:lpwstr/>
  </property>
  <property fmtid="{D5CDD505-2E9C-101B-9397-08002B2CF9AE}" pid="12" name="ContentTypeId">
    <vt:lpwstr>0x010100BB5B4DEE38E943499C2C7511919B72BA</vt:lpwstr>
  </property>
  <property fmtid="{D5CDD505-2E9C-101B-9397-08002B2CF9AE}" pid="13" name="MediaServiceImageTags">
    <vt:lpwstr/>
  </property>
</Properties>
</file>